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showInkAnnotation="0" defaultThemeVersion="124226"/>
  <bookViews>
    <workbookView xWindow="4095" yWindow="870" windowWidth="16305" windowHeight="14145" activeTab="2"/>
  </bookViews>
  <sheets>
    <sheet name="Orçamento" sheetId="5" r:id="rId1"/>
    <sheet name="Resumo" sheetId="12" r:id="rId2"/>
    <sheet name="Cronograma" sheetId="13" r:id="rId3"/>
  </sheets>
  <externalReferences>
    <externalReference r:id="rId4"/>
    <externalReference r:id="rId5"/>
  </externalReferences>
  <definedNames>
    <definedName name="___xlfn_IFERROR">NA()</definedName>
    <definedName name="___xlnm_Print_Area_2" localSheetId="1">#REF!</definedName>
    <definedName name="___xlnm_Print_Area_2">#REF!</definedName>
    <definedName name="___xlnm_Print_Titles_2" localSheetId="1">#REF!</definedName>
    <definedName name="___xlnm_Print_Titles_2">#REF!</definedName>
    <definedName name="__xlfn_IFERROR">NA()</definedName>
    <definedName name="__xlnm_Print_Area_1">Orçamento!$A$1:$I$111</definedName>
    <definedName name="__xlnm_Print_Area_2">#REF!</definedName>
    <definedName name="__xlnm_Print_Titles_1">Orçamento!$A$1:$FJ$9</definedName>
    <definedName name="__xlnm_Print_Titles_2">#REF!</definedName>
    <definedName name="_xlnm._FilterDatabase" localSheetId="0" hidden="1">Orçamento!$A$8:$FJ$125</definedName>
    <definedName name="_xlnm.Print_Area" localSheetId="2">Cronograma!$A$1:$AK$50</definedName>
    <definedName name="_xlnm.Print_Area" localSheetId="1">Resumo!$A$1:$E$37</definedName>
    <definedName name="Excel_BuiltIn_Print_Area" localSheetId="0">Orçamento!$A$1:$I$115</definedName>
    <definedName name="ORÇAMENTO.BancoRef" hidden="1">Orçamento!$F$8</definedName>
    <definedName name="ORÇAMENTO.CustoUnitario" hidden="1">ROUND(Orçamento!$U1,15-13*Orçamento!$AF$8)</definedName>
    <definedName name="ORÇAMENTO.PrecoUnitarioLicitado" hidden="1">Orçamento!$AL1</definedName>
    <definedName name="REFERENCIA.Descricao" hidden="1">IF(ISNUMBER(Orçamento!$AF1),OFFSET(INDIRECT(ORÇAMENTO.BancoRef),Orçamento!$AF1-1,3,1),Orçamento!$AF1)</definedName>
    <definedName name="REFERENCIA.Unidade" hidden="1">IF(ISNUMBER(Orçamento!$AF1),OFFSET(INDIRECT(ORÇAMENTO.BancoRef),Orçamento!$AF1-1,4,1),"-")</definedName>
    <definedName name="SHARED_FORMULA_0_19_0_19_0" localSheetId="1">#REF!+1</definedName>
    <definedName name="SHARED_FORMULA_0_19_0_19_0">#REF!+1</definedName>
    <definedName name="SHARED_FORMULA_6_101_6_101_4" localSheetId="1">ROUND(#REF!*#REF!,2)</definedName>
    <definedName name="SHARED_FORMULA_6_101_6_101_4">ROUND(#REF!*#REF!,2)</definedName>
    <definedName name="SHARED_FORMULA_6_123_6_123_4" localSheetId="1">ROUND(#REF!*#REF!,2)</definedName>
    <definedName name="SHARED_FORMULA_6_123_6_123_4">ROUND(#REF!*#REF!,2)</definedName>
    <definedName name="SHARED_FORMULA_6_131_6_131_3" localSheetId="1">#REF!*#REF!</definedName>
    <definedName name="SHARED_FORMULA_6_131_6_131_3">#REF!*#REF!</definedName>
    <definedName name="SHARED_FORMULA_6_15_6_15_4" localSheetId="1">ROUND(#REF!*#REF!,2)</definedName>
    <definedName name="SHARED_FORMULA_6_15_6_15_4">ROUND(#REF!*#REF!,2)</definedName>
    <definedName name="SHARED_FORMULA_6_155_6_155_3" localSheetId="1">#REF!*#REF!</definedName>
    <definedName name="SHARED_FORMULA_6_155_6_155_3">#REF!*#REF!</definedName>
    <definedName name="SHARED_FORMULA_6_192_6_192_3" localSheetId="1">#REF!*#REF!</definedName>
    <definedName name="SHARED_FORMULA_6_192_6_192_3">#REF!*#REF!</definedName>
    <definedName name="SHARED_FORMULA_6_212_6_212_3">#REF!*#REF!</definedName>
    <definedName name="SHARED_FORMULA_6_221_6_221_3">#REF!*#REF!</definedName>
    <definedName name="SHARED_FORMULA_6_238_6_238_3">#REF!*#REF!</definedName>
    <definedName name="SHARED_FORMULA_6_247_6_247_3">#REF!*#REF!</definedName>
    <definedName name="SHARED_FORMULA_6_292_6_292_3">#REF!*#REF!</definedName>
    <definedName name="SHARED_FORMULA_6_311_6_311_3">#REF!*#REF!</definedName>
    <definedName name="SHARED_FORMULA_6_324_6_324_3">#REF!*#REF!</definedName>
    <definedName name="SHARED_FORMULA_6_334_6_334_3">#REF!*#REF!</definedName>
    <definedName name="SHARED_FORMULA_6_354_6_354_3">#REF!*#REF!</definedName>
    <definedName name="SHARED_FORMULA_6_369_6_369_3">#REF!*#REF!</definedName>
    <definedName name="SHARED_FORMULA_6_43_6_43_3">#REF!*#REF!</definedName>
    <definedName name="SHARED_FORMULA_6_473_6_473_3">#REF!*#REF!</definedName>
    <definedName name="SHARED_FORMULA_6_481_6_481_3">#REF!*#REF!</definedName>
    <definedName name="SHARED_FORMULA_6_496_6_496_3">#REF!*#REF!</definedName>
    <definedName name="SHARED_FORMULA_6_543_6_543_3">#REF!*#REF!</definedName>
    <definedName name="SHARED_FORMULA_6_600_6_600_3">#REF!*#REF!</definedName>
    <definedName name="SHARED_FORMULA_6_67_6_67_3">#REF!*#REF!</definedName>
    <definedName name="SHARED_FORMULA_6_77_6_77_3">#REF!*#REF!</definedName>
    <definedName name="SHARED_FORMULA_6_93_6_93_4" localSheetId="1">ROUND(#REF!*#REF!,2)</definedName>
    <definedName name="SHARED_FORMULA_6_93_6_93_4">ROUND(#REF!*#REF!,2)</definedName>
    <definedName name="SHARED_FORMULA_7_130_7_130_3" localSheetId="1">#REF!/#REF!*100</definedName>
    <definedName name="SHARED_FORMULA_7_130_7_130_3">#REF!/#REF!*100</definedName>
    <definedName name="SHARED_FORMULA_7_154_7_154_3" localSheetId="1">#REF!/#REF!*100</definedName>
    <definedName name="SHARED_FORMULA_7_154_7_154_3">#REF!/#REF!*100</definedName>
    <definedName name="SHARED_FORMULA_7_192_7_192_3">#REF!/#REF!*100</definedName>
    <definedName name="SHARED_FORMULA_7_212_7_212_3">#REF!/#REF!*100</definedName>
    <definedName name="SHARED_FORMULA_7_238_7_238_3">#REF!/#REF!*100</definedName>
    <definedName name="SHARED_FORMULA_7_247_7_247_3">#REF!/#REF!*100</definedName>
    <definedName name="SHARED_FORMULA_7_292_7_292_3">#REF!/#REF!*100</definedName>
    <definedName name="SHARED_FORMULA_7_311_7_311_3">#REF!/#REF!*100</definedName>
    <definedName name="SHARED_FORMULA_7_324_7_324_3">#REF!/#REF!*100</definedName>
    <definedName name="SHARED_FORMULA_7_334_7_334_3">#REF!/#REF!*100</definedName>
    <definedName name="SHARED_FORMULA_7_354_7_354_3">#REF!/#REF!*100</definedName>
    <definedName name="SHARED_FORMULA_7_369_7_369_3">#REF!/#REF!*100</definedName>
    <definedName name="SHARED_FORMULA_7_401_7_401_3">#REF!/#REF!*100</definedName>
    <definedName name="SHARED_FORMULA_7_43_7_43_3">#REF!/#REF!*100</definedName>
    <definedName name="SHARED_FORMULA_7_433_7_433_3">#REF!/#REF!*100</definedName>
    <definedName name="SHARED_FORMULA_7_465_7_465_3">#REF!/#REF!*100</definedName>
    <definedName name="SHARED_FORMULA_7_473_7_473_3">#REF!/#REF!*100</definedName>
    <definedName name="SHARED_FORMULA_7_496_7_496_3">#REF!/#REF!*100</definedName>
    <definedName name="SHARED_FORMULA_7_539_7_539_3">#REF!/#REF!*100</definedName>
    <definedName name="SHARED_FORMULA_7_547_7_547_3">#REF!/#REF!*100</definedName>
    <definedName name="SHARED_FORMULA_7_601_7_601_3">#REF!/#REF!*100</definedName>
    <definedName name="SHARED_FORMULA_7_66_7_66_3">#REF!/#REF!*100</definedName>
    <definedName name="SHARED_FORMULA_7_76_7_76_3">#REF!/#REF!*100</definedName>
    <definedName name="SHARED_FORMULA_8_19_8_19_0">#REF!*#REF!</definedName>
    <definedName name="SomaAgrup" hidden="1">SUMIF(OFFSET(Orçamento!$C1,1,0,Orçamento!$D1),"S",OFFSET(Orçamento!A1,1,0,Orçamento!$D1))</definedName>
    <definedName name="TIPOORCAMENTO" hidden="1">IF(VALUE([1]MENU!$O$3)=2,"Licitado","Proposto")</definedName>
    <definedName name="_xlnm.Print_Titles" localSheetId="0">Orçamento!$9:$9</definedName>
    <definedName name="VTOTAL1" hidden="1">ROUND(Orçamento!$T1*Orçamento!$W1,15-13*Orçamento!#REF!)</definedName>
    <definedName name="Z_041F944A_F080_4CD7_9E5D_81683873278D__wvu_FilterData" localSheetId="0">Orçamento!$A$9:$FI$128</definedName>
    <definedName name="Z_0C65BB43_08A7_4A32_983B_7E1952DBB851__wvu_FilterData" localSheetId="0">Orçamento!$A$9:$FI$128</definedName>
    <definedName name="Z_11842208_862C_4302_8112_CFC54850F18A__wvu_FilterData" localSheetId="0">Orçamento!$A$9:$FI$128</definedName>
    <definedName name="Z_121595FD_9130_41D0_A39A_EB57AEF42DFB__wvu_FilterData" localSheetId="0">Orçamento!$A$9:$FI$128</definedName>
    <definedName name="Z_29968698_A86A_456F_9240_BB3FE00129DB__wvu_FilterData" localSheetId="0">Orçamento!$A$9:$FI$128</definedName>
    <definedName name="Z_3050B060_338D_4C74_A3D6_09EC9D64D185__wvu_FilterData" localSheetId="0">Orçamento!$A$9:$FI$128</definedName>
    <definedName name="Z_30999B9E_2E65_4663_976F_9A54CE05102E__wvu_FilterData" localSheetId="0">Orçamento!$A$9:$FI$128</definedName>
    <definedName name="Z_30999B9E_2E65_4663_976F_9A54CE05102E__wvu_PrintArea" localSheetId="0">Orçamento!$A$1:$I$122</definedName>
    <definedName name="Z_30999B9E_2E65_4663_976F_9A54CE05102E__wvu_PrintTitles" localSheetId="0">Orçamento!$A$1:$FJ$9</definedName>
    <definedName name="Z_3281CC84_1267_46EA_9335_E2EE42368B3B__wvu_FilterData" localSheetId="0">Orçamento!$A$9:$FI$128</definedName>
    <definedName name="Z_36B0BF14_6074_47AB_BC43_955D173D6566__wvu_FilterData" localSheetId="0">Orçamento!$A$9:$FI$128</definedName>
    <definedName name="Z_37FA8F07_9D7A_418D_BC30_0AE0C3739A19__wvu_FilterData" localSheetId="0">Orçamento!$A$9:$I$111</definedName>
    <definedName name="Z_3907C21C_049C_498C_8B18_F1EC3B4D6931__wvu_FilterData" localSheetId="0">Orçamento!$A$9:$FI$128</definedName>
    <definedName name="Z_4A08931F_42CF_4050_92B9_55AA0C2B6180__wvu_FilterData" localSheetId="0">Orçamento!$A$9:$FI$128</definedName>
    <definedName name="Z_4AD59F0C_3B2B_444E_ACF5_09C5FDB28B0B_.wvu.Cols" localSheetId="0" hidden="1">Orçamento!$C$1:$C$65567</definedName>
    <definedName name="Z_4AD59F0C_3B2B_444E_ACF5_09C5FDB28B0B_.wvu.FilterData" localSheetId="0" hidden="1">Orçamento!$A$9:$FI$128</definedName>
    <definedName name="Z_4AD59F0C_3B2B_444E_ACF5_09C5FDB28B0B_.wvu.PrintArea" localSheetId="0" hidden="1">Orçamento!$A$1:$I$122</definedName>
    <definedName name="Z_4AD59F0C_3B2B_444E_ACF5_09C5FDB28B0B_.wvu.PrintTitles" localSheetId="0" hidden="1">Orçamento!$A$1:$FJ$9</definedName>
    <definedName name="Z_4DBC16B8_0CE2_49E4_9E00_3B1D3612F6F7__wvu_FilterData" localSheetId="0">Orçamento!$A$9:$FI$128</definedName>
    <definedName name="Z_4E466F96_1E38_4D93_8C97_107B4FF9BC49__wvu_FilterData" localSheetId="0">Orçamento!$A$9:$FI$128</definedName>
    <definedName name="Z_50160325_FDD6_4995_897D_2F4F0C6430EC__wvu_FilterData" localSheetId="0">Orçamento!$A$9:$I$111</definedName>
    <definedName name="Z_50160325_FDD6_4995_897D_2F4F0C6430EC__wvu_PrintArea" localSheetId="0">Orçamento!$A$1:$I$122</definedName>
    <definedName name="Z_50160325_FDD6_4995_897D_2F4F0C6430EC__wvu_PrintTitles" localSheetId="0">Orçamento!$A$1:$FJ$9</definedName>
    <definedName name="Z_51679F6D_52C9_495E_8CE0_A4AA589D4632__wvu_FilterData" localSheetId="0">Orçamento!$A$9:$I$111</definedName>
    <definedName name="Z_6068F06B_7D10_40CA_A46A_44B58D03C80F__wvu_FilterData" localSheetId="0">Orçamento!$A$9:$FI$128</definedName>
    <definedName name="Z_65A89EDC_E2EF_4E49_9370_82AFDB881213__wvu_FilterData" localSheetId="0">Orçamento!$A$9:$I$111</definedName>
    <definedName name="Z_718C2111_3D69_426A_BA97_0E009460266B__wvu_FilterData" localSheetId="0">Orçamento!$A$9:$FI$128</definedName>
    <definedName name="Z_75967868_52B9_42BE_98D8_4D43ADD3713A__wvu_FilterData" localSheetId="0">Orçamento!$A$9:$FI$128</definedName>
    <definedName name="Z_79770B32_8C0D_43F0_B47E_9D87E4843224__wvu_FilterData" localSheetId="0">Orçamento!$A$9:$FI$128</definedName>
    <definedName name="Z_7E2376B1_4B16_4A8A_A76E_DC4962F6046E__wvu_FilterData" localSheetId="0">Orçamento!$A$9:$FI$128</definedName>
    <definedName name="Z_8079C4F6_B071_43B9_AAF4_70F35830634E__wvu_FilterData" localSheetId="0">Orçamento!$A$9:$FI$128</definedName>
    <definedName name="Z_81053DC9_4CBB_4482_BB43_B88446655BF8__wvu_FilterData" localSheetId="0">Orçamento!$A$9:$FI$128</definedName>
    <definedName name="Z_8EC65F00_94CE_4AAC_901F_0F1A78C19FA2__wvu_FilterData" localSheetId="0">Orçamento!$A$9:$I$111</definedName>
    <definedName name="Z_90106184_017D_4058_AB65_2CEBCE4BB259__wvu_FilterData" localSheetId="0">Orçamento!$A$9:$FI$128</definedName>
    <definedName name="Z_A21605DE_B786_48AC_A715_5696A9090A39__wvu_FilterData" localSheetId="0">Orçamento!$A$9:$FI$128</definedName>
    <definedName name="Z_AE4FCEDC_B068_42BC_885D_4986470EAC2D__wvu_FilterData" localSheetId="0">Orçamento!$A$9:$FI$128</definedName>
    <definedName name="Z_B8A4397F_5D03_46C2_BF6D_E0E150A813FD__wvu_FilterData" localSheetId="0">Orçamento!$A$9:$FI$128</definedName>
    <definedName name="Z_BA16F994_F9A4_4530_931C_2FF532C0C2C4__wvu_FilterData" localSheetId="0">Orçamento!$A$9:$FI$128</definedName>
    <definedName name="Z_BDEAF1A8_1C59_4E54_BD67_DFCD086BA033__wvu_FilterData" localSheetId="0">Orçamento!$A$9:$FI$128</definedName>
    <definedName name="Z_C4F721E7_5F48_46CF_A863_5E2FAD3308B0__wvu_FilterData" localSheetId="0">Orçamento!$A$9:$FI$128</definedName>
    <definedName name="Z_CC09A366_C6A3_4857_97A0_64EABF22978D__wvu_FilterData" localSheetId="0">Orçamento!$A$9:$FI$128</definedName>
    <definedName name="Z_CE6D2F78_279A_48FF_B90B_4CA40BF0D3DA__wvu_Cols" localSheetId="0">Orçamento!$C$1:$C$65567</definedName>
    <definedName name="Z_CE6D2F78_279A_48FF_B90B_4CA40BF0D3DA__wvu_FilterData" localSheetId="0">Orçamento!$A$9:$FI$128</definedName>
    <definedName name="Z_CE6D2F78_279A_48FF_B90B_4CA40BF0D3DA__wvu_PrintArea" localSheetId="0">Orçamento!$A$1:$I$122</definedName>
    <definedName name="Z_CE6D2F78_279A_48FF_B90B_4CA40BF0D3DA__wvu_PrintTitles" localSheetId="0">Orçamento!$A$1:$FJ$9</definedName>
    <definedName name="Z_D477B8F1_C26E_4ABB_A408_181FC0F46768__wvu_FilterData" localSheetId="0">Orçamento!$A$9:$FI$128</definedName>
    <definedName name="Z_DC70E180_A31B_408C_8B1D_744D6E321E66__wvu_Cols" localSheetId="0">Orçamento!$C$1:$C$65567</definedName>
    <definedName name="Z_DC70E180_A31B_408C_8B1D_744D6E321E66__wvu_FilterData" localSheetId="0">Orçamento!$A$9:$FI$128</definedName>
    <definedName name="Z_DC70E180_A31B_408C_8B1D_744D6E321E66__wvu_PrintArea" localSheetId="0">Orçamento!$A$1:$I$122</definedName>
    <definedName name="Z_DC70E180_A31B_408C_8B1D_744D6E321E66__wvu_PrintTitles" localSheetId="0">Orçamento!$A$1:$FJ$9</definedName>
    <definedName name="Z_DE5A8172_6272_466E_A808_5BD92C15F244__wvu_FilterData" localSheetId="0">Orçamento!$A$9:$FI$128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6" i="5" l="1"/>
  <c r="B33" i="13" l="1"/>
  <c r="B31" i="13"/>
  <c r="B29" i="13"/>
  <c r="B24" i="12"/>
  <c r="B23" i="12"/>
  <c r="B22" i="12"/>
  <c r="H110" i="5"/>
  <c r="H109" i="5" s="1"/>
  <c r="H106" i="5"/>
  <c r="H104" i="5" s="1"/>
  <c r="H107" i="5"/>
  <c r="H108" i="5"/>
  <c r="H105" i="5"/>
  <c r="H102" i="5"/>
  <c r="H101" i="5"/>
  <c r="H96" i="5"/>
  <c r="H97" i="5"/>
  <c r="H98" i="5"/>
  <c r="H99" i="5"/>
  <c r="H95" i="5"/>
  <c r="H89" i="5"/>
  <c r="H94" i="5" l="1"/>
  <c r="H100" i="5"/>
  <c r="H103" i="5"/>
  <c r="C24" i="12" s="1"/>
  <c r="D24" i="12" s="1"/>
  <c r="D33" i="13" s="1"/>
  <c r="H93" i="5" l="1"/>
  <c r="C23" i="12" s="1"/>
  <c r="D23" i="12" s="1"/>
  <c r="D31" i="13" s="1"/>
  <c r="J32" i="13" s="1"/>
  <c r="F34" i="13"/>
  <c r="K34" i="13"/>
  <c r="O34" i="13"/>
  <c r="G34" i="13"/>
  <c r="L34" i="13"/>
  <c r="P34" i="13"/>
  <c r="J34" i="13"/>
  <c r="H34" i="13"/>
  <c r="M34" i="13"/>
  <c r="E34" i="13"/>
  <c r="I34" i="13"/>
  <c r="N34" i="13"/>
  <c r="E84" i="5"/>
  <c r="H92" i="5"/>
  <c r="H91" i="5"/>
  <c r="H85" i="5"/>
  <c r="H86" i="5"/>
  <c r="H87" i="5"/>
  <c r="H88" i="5"/>
  <c r="M32" i="13" l="1"/>
  <c r="F32" i="13"/>
  <c r="P32" i="13"/>
  <c r="E32" i="13"/>
  <c r="L32" i="13"/>
  <c r="K32" i="13"/>
  <c r="H84" i="5"/>
  <c r="I32" i="13"/>
  <c r="H32" i="13"/>
  <c r="N32" i="13"/>
  <c r="G32" i="13"/>
  <c r="O32" i="13"/>
  <c r="H90" i="5"/>
  <c r="A42" i="13"/>
  <c r="H83" i="5" l="1"/>
  <c r="C22" i="12"/>
  <c r="B27" i="13"/>
  <c r="B25" i="13"/>
  <c r="B23" i="13"/>
  <c r="B21" i="13"/>
  <c r="B19" i="13"/>
  <c r="B17" i="13"/>
  <c r="A17" i="13"/>
  <c r="B21" i="12"/>
  <c r="B20" i="12"/>
  <c r="B19" i="12"/>
  <c r="B18" i="12"/>
  <c r="B17" i="12"/>
  <c r="B16" i="12"/>
  <c r="H13" i="5"/>
  <c r="H14" i="5"/>
  <c r="H15" i="5"/>
  <c r="H17" i="5"/>
  <c r="H18" i="5"/>
  <c r="H21" i="5"/>
  <c r="H22" i="5"/>
  <c r="H23" i="5"/>
  <c r="H24" i="5"/>
  <c r="H25" i="5"/>
  <c r="H27" i="5"/>
  <c r="H28" i="5"/>
  <c r="H31" i="5"/>
  <c r="H32" i="5"/>
  <c r="H33" i="5"/>
  <c r="H34" i="5"/>
  <c r="H35" i="5"/>
  <c r="H37" i="5"/>
  <c r="H38" i="5"/>
  <c r="H41" i="5"/>
  <c r="H42" i="5"/>
  <c r="H43" i="5"/>
  <c r="H44" i="5"/>
  <c r="H46" i="5"/>
  <c r="H47" i="5"/>
  <c r="H50" i="5"/>
  <c r="H51" i="5"/>
  <c r="H52" i="5"/>
  <c r="H53" i="5"/>
  <c r="H54" i="5"/>
  <c r="H55" i="5"/>
  <c r="H56" i="5"/>
  <c r="H58" i="5"/>
  <c r="H57" i="5" s="1"/>
  <c r="H60" i="5"/>
  <c r="H61" i="5"/>
  <c r="H62" i="5"/>
  <c r="H63" i="5"/>
  <c r="H64" i="5"/>
  <c r="H65" i="5"/>
  <c r="H68" i="5"/>
  <c r="H69" i="5"/>
  <c r="H70" i="5"/>
  <c r="H71" i="5"/>
  <c r="H72" i="5"/>
  <c r="H74" i="5"/>
  <c r="H75" i="5"/>
  <c r="H77" i="5"/>
  <c r="H78" i="5"/>
  <c r="H79" i="5"/>
  <c r="H80" i="5"/>
  <c r="H81" i="5"/>
  <c r="H82" i="5"/>
  <c r="H12" i="5"/>
  <c r="D22" i="12" l="1"/>
  <c r="D29" i="13" s="1"/>
  <c r="H16" i="5"/>
  <c r="H76" i="5"/>
  <c r="H73" i="5"/>
  <c r="H36" i="5"/>
  <c r="H45" i="5"/>
  <c r="H26" i="5"/>
  <c r="H67" i="5"/>
  <c r="H59" i="5"/>
  <c r="H49" i="5"/>
  <c r="H40" i="5"/>
  <c r="H30" i="5"/>
  <c r="H20" i="5"/>
  <c r="H11" i="5"/>
  <c r="H10" i="5" s="1"/>
  <c r="C16" i="12" s="1"/>
  <c r="H39" i="5" l="1"/>
  <c r="C19" i="12" s="1"/>
  <c r="D19" i="12" s="1"/>
  <c r="D23" i="13" s="1"/>
  <c r="P24" i="13" s="1"/>
  <c r="D17" i="13"/>
  <c r="H18" i="13" s="1"/>
  <c r="E30" i="13"/>
  <c r="I30" i="13"/>
  <c r="M30" i="13"/>
  <c r="F30" i="13"/>
  <c r="J30" i="13"/>
  <c r="N30" i="13"/>
  <c r="G30" i="13"/>
  <c r="K30" i="13"/>
  <c r="O30" i="13"/>
  <c r="H30" i="13"/>
  <c r="L30" i="13"/>
  <c r="P30" i="13"/>
  <c r="H29" i="5"/>
  <c r="C18" i="12" s="1"/>
  <c r="D18" i="12" s="1"/>
  <c r="D21" i="13" s="1"/>
  <c r="P22" i="13" s="1"/>
  <c r="H19" i="5"/>
  <c r="C17" i="12" s="1"/>
  <c r="D17" i="12" s="1"/>
  <c r="D19" i="13" s="1"/>
  <c r="H66" i="5"/>
  <c r="G111" i="5" s="1"/>
  <c r="H48" i="5"/>
  <c r="C20" i="12" s="1"/>
  <c r="D20" i="12" s="1"/>
  <c r="D25" i="13" s="1"/>
  <c r="P26" i="13" s="1"/>
  <c r="H24" i="13"/>
  <c r="N24" i="13"/>
  <c r="G24" i="13"/>
  <c r="L24" i="13"/>
  <c r="L35" i="13" s="1"/>
  <c r="D16" i="12"/>
  <c r="O24" i="13" l="1"/>
  <c r="K24" i="13"/>
  <c r="K35" i="13" s="1"/>
  <c r="M18" i="13"/>
  <c r="J24" i="13"/>
  <c r="E24" i="13"/>
  <c r="O18" i="13"/>
  <c r="F24" i="13"/>
  <c r="I24" i="13"/>
  <c r="M24" i="13"/>
  <c r="M35" i="13" s="1"/>
  <c r="G18" i="13"/>
  <c r="J18" i="13"/>
  <c r="I18" i="13"/>
  <c r="L18" i="13"/>
  <c r="P18" i="13"/>
  <c r="I89" i="5"/>
  <c r="N18" i="13"/>
  <c r="K18" i="13"/>
  <c r="E18" i="13"/>
  <c r="E35" i="13" s="1"/>
  <c r="F18" i="13"/>
  <c r="H20" i="13"/>
  <c r="I20" i="13"/>
  <c r="G20" i="13"/>
  <c r="H22" i="13"/>
  <c r="N22" i="13"/>
  <c r="F22" i="13"/>
  <c r="I22" i="13"/>
  <c r="M22" i="13"/>
  <c r="O22" i="13"/>
  <c r="G22" i="13"/>
  <c r="K22" i="13"/>
  <c r="E22" i="13"/>
  <c r="J22" i="13"/>
  <c r="L22" i="13"/>
  <c r="C21" i="12"/>
  <c r="D21" i="12" s="1"/>
  <c r="D27" i="13" s="1"/>
  <c r="P20" i="13"/>
  <c r="E20" i="13"/>
  <c r="F20" i="13"/>
  <c r="K20" i="13"/>
  <c r="L20" i="13"/>
  <c r="O20" i="13"/>
  <c r="J20" i="13"/>
  <c r="M20" i="13"/>
  <c r="N20" i="13"/>
  <c r="L26" i="13"/>
  <c r="J26" i="13"/>
  <c r="O26" i="13"/>
  <c r="O35" i="13" s="1"/>
  <c r="M26" i="13"/>
  <c r="K26" i="13"/>
  <c r="E26" i="13"/>
  <c r="I26" i="13"/>
  <c r="F26" i="13"/>
  <c r="N26" i="13"/>
  <c r="N35" i="13" s="1"/>
  <c r="H26" i="13"/>
  <c r="G26" i="13"/>
  <c r="G35" i="13" l="1"/>
  <c r="H35" i="13"/>
  <c r="F35" i="13"/>
  <c r="F28" i="13"/>
  <c r="P28" i="13"/>
  <c r="P35" i="13" s="1"/>
  <c r="D35" i="13"/>
  <c r="D38" i="13" s="1"/>
  <c r="D25" i="12"/>
  <c r="C26" i="12" s="1"/>
  <c r="C25" i="12"/>
  <c r="I95" i="5"/>
  <c r="I98" i="5"/>
  <c r="I97" i="5"/>
  <c r="I100" i="5"/>
  <c r="I107" i="5"/>
  <c r="I102" i="5"/>
  <c r="I105" i="5"/>
  <c r="I106" i="5"/>
  <c r="I96" i="5"/>
  <c r="I99" i="5"/>
  <c r="I101" i="5"/>
  <c r="I108" i="5"/>
  <c r="I110" i="5"/>
  <c r="I109" i="5" s="1"/>
  <c r="I35" i="13"/>
  <c r="I35" i="5"/>
  <c r="I75" i="5"/>
  <c r="I33" i="5"/>
  <c r="I23" i="5"/>
  <c r="I15" i="5"/>
  <c r="N28" i="13"/>
  <c r="J28" i="13"/>
  <c r="J35" i="13" s="1"/>
  <c r="G28" i="13"/>
  <c r="O28" i="13"/>
  <c r="L28" i="13"/>
  <c r="H28" i="13"/>
  <c r="I28" i="13"/>
  <c r="K28" i="13"/>
  <c r="E28" i="13"/>
  <c r="E38" i="13" s="1"/>
  <c r="M28" i="13"/>
  <c r="I92" i="5"/>
  <c r="I88" i="5"/>
  <c r="I87" i="5"/>
  <c r="I85" i="5"/>
  <c r="I86" i="5"/>
  <c r="I91" i="5"/>
  <c r="I77" i="5"/>
  <c r="I64" i="5"/>
  <c r="I43" i="5"/>
  <c r="G112" i="5"/>
  <c r="H6" i="5" s="1"/>
  <c r="I54" i="5"/>
  <c r="I13" i="5"/>
  <c r="I31" i="5"/>
  <c r="I72" i="5"/>
  <c r="I58" i="5"/>
  <c r="I57" i="5" s="1"/>
  <c r="I68" i="5"/>
  <c r="I46" i="5"/>
  <c r="I80" i="5"/>
  <c r="I63" i="5"/>
  <c r="I47" i="5"/>
  <c r="I82" i="5"/>
  <c r="I50" i="5"/>
  <c r="I42" i="5"/>
  <c r="I70" i="5"/>
  <c r="I53" i="5"/>
  <c r="I44" i="5"/>
  <c r="I18" i="5"/>
  <c r="I22" i="5"/>
  <c r="I81" i="5"/>
  <c r="I62" i="5"/>
  <c r="I32" i="5"/>
  <c r="I14" i="5"/>
  <c r="I69" i="5"/>
  <c r="I17" i="5"/>
  <c r="I12" i="5"/>
  <c r="I41" i="5"/>
  <c r="I78" i="5"/>
  <c r="I27" i="5"/>
  <c r="I60" i="5"/>
  <c r="I52" i="5"/>
  <c r="I65" i="5"/>
  <c r="I61" i="5"/>
  <c r="I34" i="5"/>
  <c r="I71" i="5"/>
  <c r="I55" i="5"/>
  <c r="I25" i="5"/>
  <c r="I24" i="5"/>
  <c r="I79" i="5"/>
  <c r="I38" i="5"/>
  <c r="I21" i="5"/>
  <c r="E19" i="12"/>
  <c r="C23" i="13" s="1"/>
  <c r="I74" i="5"/>
  <c r="I56" i="5"/>
  <c r="I51" i="5"/>
  <c r="I28" i="5"/>
  <c r="I37" i="5"/>
  <c r="F38" i="13" l="1"/>
  <c r="G38" i="13" s="1"/>
  <c r="H38" i="13" s="1"/>
  <c r="I38" i="13" s="1"/>
  <c r="J38" i="13" s="1"/>
  <c r="K38" i="13" s="1"/>
  <c r="L38" i="13" s="1"/>
  <c r="M38" i="13" s="1"/>
  <c r="N38" i="13" s="1"/>
  <c r="O38" i="13" s="1"/>
  <c r="P38" i="13" s="1"/>
  <c r="I94" i="5"/>
  <c r="I93" i="5" s="1"/>
  <c r="C31" i="13" s="1"/>
  <c r="I104" i="5"/>
  <c r="I103" i="5" s="1"/>
  <c r="C33" i="13" s="1"/>
  <c r="E24" i="12"/>
  <c r="E23" i="12"/>
  <c r="E22" i="12"/>
  <c r="I73" i="5"/>
  <c r="I84" i="5"/>
  <c r="I90" i="5"/>
  <c r="I16" i="5"/>
  <c r="I36" i="5"/>
  <c r="I40" i="5"/>
  <c r="I45" i="5"/>
  <c r="I11" i="5"/>
  <c r="I49" i="5"/>
  <c r="I20" i="5"/>
  <c r="I59" i="5"/>
  <c r="I26" i="5"/>
  <c r="I76" i="5"/>
  <c r="I67" i="5"/>
  <c r="I30" i="5"/>
  <c r="E16" i="12"/>
  <c r="C17" i="13" s="1"/>
  <c r="E17" i="12"/>
  <c r="C19" i="13" s="1"/>
  <c r="E21" i="12"/>
  <c r="E20" i="12"/>
  <c r="C25" i="13" s="1"/>
  <c r="E18" i="12"/>
  <c r="C21" i="13" s="1"/>
  <c r="I83" i="5" l="1"/>
  <c r="C29" i="13" s="1"/>
  <c r="C27" i="13"/>
  <c r="E25" i="12"/>
  <c r="I10" i="5"/>
  <c r="I29" i="5"/>
  <c r="I66" i="5"/>
  <c r="I39" i="5"/>
  <c r="I48" i="5"/>
  <c r="I19" i="5"/>
  <c r="C35" i="13" l="1"/>
  <c r="C38" i="13"/>
  <c r="I111" i="5"/>
</calcChain>
</file>

<file path=xl/sharedStrings.xml><?xml version="1.0" encoding="utf-8"?>
<sst xmlns="http://schemas.openxmlformats.org/spreadsheetml/2006/main" count="488" uniqueCount="189">
  <si>
    <t>Código</t>
  </si>
  <si>
    <t xml:space="preserve">OBRA: </t>
  </si>
  <si>
    <t>Endereço :</t>
  </si>
  <si>
    <t xml:space="preserve">TAB.  REF.: </t>
  </si>
  <si>
    <t>ITEM</t>
  </si>
  <si>
    <t>Ref.</t>
  </si>
  <si>
    <t>DESCRIÇÃO DOS SERVIÇOS</t>
  </si>
  <si>
    <t>Un.</t>
  </si>
  <si>
    <t>Qtd.</t>
  </si>
  <si>
    <t xml:space="preserve">Preço TOTAL </t>
  </si>
  <si>
    <t xml:space="preserve">% </t>
  </si>
  <si>
    <t xml:space="preserve">TOTAL GERAL </t>
  </si>
  <si>
    <t>MUNICÍPIO DE ITAPEVI</t>
  </si>
  <si>
    <t>Preço TOTAL</t>
  </si>
  <si>
    <t>Preço TOTAL BDI</t>
  </si>
  <si>
    <t xml:space="preserve">TOTAL  GERAL </t>
  </si>
  <si>
    <t xml:space="preserve">BDI - </t>
  </si>
  <si>
    <t>INVESTIMENTO:</t>
  </si>
  <si>
    <t>Item</t>
  </si>
  <si>
    <t>TOTAL COM BDI</t>
  </si>
  <si>
    <t>R$</t>
  </si>
  <si>
    <t>Descrição</t>
  </si>
  <si>
    <t>Peso</t>
  </si>
  <si>
    <t>Valor do Serviço</t>
  </si>
  <si>
    <t>%</t>
  </si>
  <si>
    <t>Sub-Total</t>
  </si>
  <si>
    <t>Total Geral</t>
  </si>
  <si>
    <t>Preço un.   S/ BDI</t>
  </si>
  <si>
    <t>CAMPO MIRANTE</t>
  </si>
  <si>
    <t>SERVIÇOS PRELIMINARES</t>
  </si>
  <si>
    <t>INSTALAÇÃO DE GRADIL</t>
  </si>
  <si>
    <t>SINAPI</t>
  </si>
  <si>
    <t>SIURB EDIF</t>
  </si>
  <si>
    <t>10201</t>
  </si>
  <si>
    <t>10480</t>
  </si>
  <si>
    <t>10210</t>
  </si>
  <si>
    <t>10310</t>
  </si>
  <si>
    <t>1.1.</t>
  </si>
  <si>
    <t>1.1.1.</t>
  </si>
  <si>
    <t>CORTE</t>
  </si>
  <si>
    <t>M3</t>
  </si>
  <si>
    <t>1.1.2.</t>
  </si>
  <si>
    <t>REATERRO DE VALAS, INCLUSIVE COMPACTAÇÃO</t>
  </si>
  <si>
    <t>1.1.3.</t>
  </si>
  <si>
    <t>CARGA MECANIZADA E REMOÇÃO DE TERRA, INCLUSIVE TRANSPORTE ATÉ 1KM</t>
  </si>
  <si>
    <t>1.1.4.</t>
  </si>
  <si>
    <t>TRANSPORTE DE TERRA POR CAMINHÃO BASCULANTE, A PARTIR DE 1KM</t>
  </si>
  <si>
    <t>M3XKM</t>
  </si>
  <si>
    <t>1.2.</t>
  </si>
  <si>
    <t>1.2.1.</t>
  </si>
  <si>
    <t>170132</t>
  </si>
  <si>
    <t>FP.02 - GRADIL DE FERRO PERFILADO, TIPO PARQUE COM MURETA - GPM-1/DEPAVE</t>
  </si>
  <si>
    <t>M</t>
  </si>
  <si>
    <t>1.2.2.</t>
  </si>
  <si>
    <t>170137</t>
  </si>
  <si>
    <t>PP.41 - PORTÃO DE FERRO PERFILADO, TIPO PARQUE (GP-5/GPM-1) 4,00M, 2 FOLHAS</t>
  </si>
  <si>
    <t>UN</t>
  </si>
  <si>
    <t>PISCINÃO - PARQUE SUBURBANO</t>
  </si>
  <si>
    <t>176096</t>
  </si>
  <si>
    <t>2.1.</t>
  </si>
  <si>
    <t>2.1.1.</t>
  </si>
  <si>
    <t>2.1.2.</t>
  </si>
  <si>
    <t>2.1.3.</t>
  </si>
  <si>
    <t>2.1.4.</t>
  </si>
  <si>
    <t>2.1.5.</t>
  </si>
  <si>
    <t>RETIRADA DE CERCA DE TELA GALVANIZADA E RESPECTIVOS MOURÕES (FC 04/05)</t>
  </si>
  <si>
    <t>2</t>
  </si>
  <si>
    <t>1</t>
  </si>
  <si>
    <t>2.2.</t>
  </si>
  <si>
    <t>2.2.1.</t>
  </si>
  <si>
    <t>2.2.2.</t>
  </si>
  <si>
    <t>PISCINÃO - SAPIANTÃ</t>
  </si>
  <si>
    <t>3.1.</t>
  </si>
  <si>
    <t>3.1.1.</t>
  </si>
  <si>
    <t>3.1.2.</t>
  </si>
  <si>
    <t>3.1.3.</t>
  </si>
  <si>
    <t>3.1.4.</t>
  </si>
  <si>
    <t>3.1.5.</t>
  </si>
  <si>
    <t>3.2.</t>
  </si>
  <si>
    <t>3.2.1.</t>
  </si>
  <si>
    <t>3.2.2.</t>
  </si>
  <si>
    <t>3</t>
  </si>
  <si>
    <t>ARENINHAS</t>
  </si>
  <si>
    <t>4.1.</t>
  </si>
  <si>
    <t>4.1.1.</t>
  </si>
  <si>
    <t>4.1.2.</t>
  </si>
  <si>
    <t>4.1.3.</t>
  </si>
  <si>
    <t>4.1.4.</t>
  </si>
  <si>
    <t>4.2.</t>
  </si>
  <si>
    <t>4.2.1.</t>
  </si>
  <si>
    <t>4.2.2.</t>
  </si>
  <si>
    <t>4</t>
  </si>
  <si>
    <t>CEMITÉRIO</t>
  </si>
  <si>
    <t>10105</t>
  </si>
  <si>
    <t>10110</t>
  </si>
  <si>
    <t>45004</t>
  </si>
  <si>
    <t>MURO DE FECHO</t>
  </si>
  <si>
    <t>10415</t>
  </si>
  <si>
    <t>30101</t>
  </si>
  <si>
    <t>30317</t>
  </si>
  <si>
    <t>20404</t>
  </si>
  <si>
    <t>CDHU</t>
  </si>
  <si>
    <t>17.02.060</t>
  </si>
  <si>
    <t>SIURB INFRA</t>
  </si>
  <si>
    <t>5.1.</t>
  </si>
  <si>
    <t>5.1.1.</t>
  </si>
  <si>
    <t>CARGA MECANIZADA E REMOÇÃO DE ENTULHO, INCLUSIVE TRANSPORTE ATÉ 1KM</t>
  </si>
  <si>
    <t>5.1.2.</t>
  </si>
  <si>
    <t>TRANSPORTE DE ENTULHO POR CAMINHÃO BASCULANTE, A PARTIR DE 1KM</t>
  </si>
  <si>
    <t>5.1.3.</t>
  </si>
  <si>
    <t>5.1.4.</t>
  </si>
  <si>
    <t>5.1.5.</t>
  </si>
  <si>
    <t>5.1.6.</t>
  </si>
  <si>
    <t>5.1.7.</t>
  </si>
  <si>
    <t>DEMOLIÇÃO DE ALVENARIA EM GERAL (TIJOLOS OU BLOCOS)</t>
  </si>
  <si>
    <t>5.2.</t>
  </si>
  <si>
    <t>5.2.1.</t>
  </si>
  <si>
    <t>5.3.</t>
  </si>
  <si>
    <t>5.3.1.</t>
  </si>
  <si>
    <t>LASTRO DE BRITA</t>
  </si>
  <si>
    <t>5.3.2.</t>
  </si>
  <si>
    <t>FORMA COMUM DE TÁBUAS DE PINUS - PLANA</t>
  </si>
  <si>
    <t>M2</t>
  </si>
  <si>
    <t>5.3.3.</t>
  </si>
  <si>
    <t>CONCRETO FCK = 25,0MPA - USINADO</t>
  </si>
  <si>
    <t>5.3.4.</t>
  </si>
  <si>
    <t>ARMADURA EM AÇO CA-50</t>
  </si>
  <si>
    <t>KG</t>
  </si>
  <si>
    <t>5.3.5.</t>
  </si>
  <si>
    <t>Chapisco fino peneirado</t>
  </si>
  <si>
    <t>5</t>
  </si>
  <si>
    <t>UBS AMADOR BUENO</t>
  </si>
  <si>
    <t>6.1.</t>
  </si>
  <si>
    <t>6.1.1.</t>
  </si>
  <si>
    <t>6.1.2.</t>
  </si>
  <si>
    <t>6.1.3.</t>
  </si>
  <si>
    <t>6.1.4.</t>
  </si>
  <si>
    <t>6.1.5.</t>
  </si>
  <si>
    <t>6.2.</t>
  </si>
  <si>
    <t>6.2.1.</t>
  </si>
  <si>
    <t>6.2.2.</t>
  </si>
  <si>
    <t>6.3.</t>
  </si>
  <si>
    <t>6.3.1.</t>
  </si>
  <si>
    <t>6.3.2.</t>
  </si>
  <si>
    <t>6.3.3.</t>
  </si>
  <si>
    <t>6.3.4.</t>
  </si>
  <si>
    <t>6.3.5.</t>
  </si>
  <si>
    <t>6.3.6.</t>
  </si>
  <si>
    <t>6</t>
  </si>
  <si>
    <t xml:space="preserve">TOTAL  GERAL - BDI </t>
  </si>
  <si>
    <t>SIURB - Jul/2022 / CDHU 188</t>
  </si>
  <si>
    <t>87000</t>
  </si>
  <si>
    <t>ALVENARIA DE BLOCOS DE CONCRETO 14 X 19 X 39CM</t>
  </si>
  <si>
    <t>ATA DE FORNECIMENTO E INSTALAÇÃO DE GRADIL</t>
  </si>
  <si>
    <t>Tipo de Intervenção:  ADEQUAÇÃO</t>
  </si>
  <si>
    <t>DIVERSOS LOCAIS NO MUNÍCIPIO DE ITAPEVI</t>
  </si>
  <si>
    <t>SIURB JUL/2022 / CDHU 188</t>
  </si>
  <si>
    <t>7.</t>
  </si>
  <si>
    <t>CENTRO DE REABILITAÇÃO - REAB</t>
  </si>
  <si>
    <t>7.1.</t>
  </si>
  <si>
    <t>7.1.3.</t>
  </si>
  <si>
    <t>7.1.4.</t>
  </si>
  <si>
    <t>7.1.5.</t>
  </si>
  <si>
    <t>7.1.6.</t>
  </si>
  <si>
    <t>7.2.</t>
  </si>
  <si>
    <t>GRADIL</t>
  </si>
  <si>
    <t>7.2.1.</t>
  </si>
  <si>
    <t>7.2.2.</t>
  </si>
  <si>
    <t>7.1.8.</t>
  </si>
  <si>
    <t>8.</t>
  </si>
  <si>
    <t>CAMELODROMO</t>
  </si>
  <si>
    <t>8.1.</t>
  </si>
  <si>
    <t>8.1.1.</t>
  </si>
  <si>
    <t>8.1.2.</t>
  </si>
  <si>
    <t>8.1.3.</t>
  </si>
  <si>
    <t>8.1.4.</t>
  </si>
  <si>
    <t>8.1.5.</t>
  </si>
  <si>
    <t>8.2.</t>
  </si>
  <si>
    <t>8.2.1.</t>
  </si>
  <si>
    <t>8.2.2.</t>
  </si>
  <si>
    <t>9.</t>
  </si>
  <si>
    <t>BOSQUE</t>
  </si>
  <si>
    <t>9.1.</t>
  </si>
  <si>
    <t>9.1.1.</t>
  </si>
  <si>
    <t>9.1.2.</t>
  </si>
  <si>
    <t>9.1.3.</t>
  </si>
  <si>
    <t>9.1.4.</t>
  </si>
  <si>
    <t>9.2.</t>
  </si>
  <si>
    <t>9.2.1.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</si>
</sst>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8">
    <numFmt numFmtId="44" formatCode="_-&quot;R$&quot;* #,##0.00_-;\-&quot;R$&quot;* #,##0.00_-;_-&quot;R$&quot;* &quot;-&quot;??_-;_-@_-"/>
    <numFmt numFmtId="43" formatCode="_-* #,##0.00_-;\-* #,##0.00_-;_-* &quot;-&quot;??_-;_-@_-"/>
    <numFmt numFmtId="164" formatCode="_(&quot;R$ &quot;* #,##0.00_);_(&quot;R$ &quot;* \(#,##0.00\);_(&quot;R$ &quot;* \-??_);_(@_)"/>
    <numFmt numFmtId="165" formatCode="0.0000"/>
    <numFmt numFmtId="166" formatCode="_(* #,##0.00_);_(* \(#,##0.00\);_(* \-??_);_(@_)"/>
    <numFmt numFmtId="167" formatCode="00"/>
    <numFmt numFmtId="168" formatCode="_-* #,##0.00_-;\-* #,##0.00_-;_-* \-??_-;_-@_-"/>
    <numFmt numFmtId="169" formatCode="_(&quot;R$ &quot;* #,##0.00_);_(&quot;R$ &quot;* \(#,##0.00\);_(&quot;R$ &quot;* &quot;-&quot;??_);_(@_)"/>
    <numFmt numFmtId="170" formatCode="_(* #,##0.00_);_(* \(#,##0.00\);_(* &quot;-&quot;??_);_(@_)"/>
    <numFmt numFmtId="171" formatCode="&quot; R$ &quot;* #,##0.00\ ;&quot; R$ &quot;* \(#,##0.00\);&quot; R$ &quot;* \-#\ ;@\ "/>
    <numFmt numFmtId="172" formatCode="* #,##0.00\ ;\-* #,##0.00\ ;* \-#\ ;@\ "/>
    <numFmt numFmtId="173" formatCode="##,##0.00\ &quot;m2&quot;"/>
    <numFmt numFmtId="174" formatCode="&quot;R$&quot;\ #,##0.00"/>
    <numFmt numFmtId="175" formatCode="&quot;R$ &quot;#,##0.00\ &quot;/ m2&quot;"/>
    <numFmt numFmtId="176" formatCode="&quot;MÊS&quot;\ ##"/>
    <numFmt numFmtId="177" formatCode="_(&quot;R$ &quot;#,##0.00_);_(&quot;R$ &quot;\(#,##0.00\);_(&quot;R$ &quot;\ \-??_);_(@_)"/>
    <numFmt numFmtId="178" formatCode="&quot; R$ &quot;#,##0.00\ &quot;/ m2&quot;"/>
    <numFmt numFmtId="179" formatCode="&quot;R$&quot;#,##0.00"/>
  </numFmts>
  <fonts count="3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24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hadow/>
      <sz val="14"/>
      <name val="Arial"/>
      <family val="2"/>
    </font>
    <font>
      <shadow/>
      <sz val="10"/>
      <name val="Arial"/>
      <family val="2"/>
    </font>
    <font>
      <sz val="12"/>
      <name val="Arial"/>
      <family val="2"/>
    </font>
    <font>
      <b/>
      <sz val="11.5"/>
      <name val="Arial"/>
      <family val="2"/>
    </font>
    <font>
      <b/>
      <sz val="14"/>
      <color theme="0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color theme="0"/>
      <name val="Arial"/>
      <family val="2"/>
    </font>
    <font>
      <b/>
      <sz val="11"/>
      <color theme="0"/>
      <name val="Arial"/>
      <family val="2"/>
    </font>
    <font>
      <sz val="9"/>
      <name val="Arial"/>
      <family val="2"/>
    </font>
    <font>
      <b/>
      <sz val="14"/>
      <color theme="3" tint="-0.499984740745262"/>
      <name val="Arial"/>
      <family val="2"/>
    </font>
    <font>
      <sz val="7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sz val="10"/>
      <name val="Times New Roman"/>
      <family val="1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b/>
      <shadow/>
      <sz val="10"/>
      <name val="Arial"/>
      <family val="2"/>
    </font>
    <font>
      <b/>
      <sz val="12"/>
      <color theme="0"/>
      <name val="Arial"/>
      <family val="2"/>
    </font>
    <font>
      <b/>
      <sz val="10.5"/>
      <name val="Arial"/>
      <family val="2"/>
    </font>
    <font>
      <sz val="14"/>
      <name val="Arial"/>
      <family val="2"/>
    </font>
    <font>
      <u/>
      <sz val="12"/>
      <name val="Arial"/>
      <family val="2"/>
    </font>
    <font>
      <sz val="10"/>
      <name val="Arial"/>
      <family val="2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20"/>
      <name val="Arial"/>
      <family val="2"/>
    </font>
    <font>
      <b/>
      <sz val="9"/>
      <name val="Arial"/>
      <family val="2"/>
    </font>
    <font>
      <b/>
      <u val="singleAccounting"/>
      <sz val="11"/>
      <color theme="1"/>
      <name val="Arial"/>
      <family val="2"/>
    </font>
    <font>
      <b/>
      <sz val="14"/>
      <color theme="1"/>
      <name val="Arial"/>
      <family val="2"/>
    </font>
    <font>
      <sz val="10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3" tint="-0.499984740745262"/>
        <bgColor indexed="31"/>
      </patternFill>
    </fill>
    <fill>
      <patternFill patternType="solid">
        <fgColor theme="3" tint="0.79998168889431442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9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31"/>
      </patternFill>
    </fill>
    <fill>
      <patternFill patternType="solid">
        <fgColor theme="9" tint="0.59999389629810485"/>
        <bgColor indexed="64"/>
      </patternFill>
    </fill>
  </fills>
  <borders count="8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/>
      <right style="medium">
        <color indexed="8"/>
      </right>
      <top/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medium">
        <color indexed="64"/>
      </left>
      <right/>
      <top style="thick">
        <color indexed="8"/>
      </top>
      <bottom style="medium">
        <color indexed="8"/>
      </bottom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/>
      <right style="medium">
        <color indexed="64"/>
      </right>
      <top style="thick">
        <color indexed="8"/>
      </top>
      <bottom style="medium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 style="hair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64"/>
      </right>
      <top style="medium">
        <color indexed="8"/>
      </top>
      <bottom/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8"/>
      </right>
      <top/>
      <bottom style="hair">
        <color indexed="8"/>
      </bottom>
      <diagonal/>
    </border>
    <border>
      <left style="medium">
        <color indexed="8"/>
      </left>
      <right style="medium">
        <color indexed="8"/>
      </right>
      <top/>
      <bottom style="hair">
        <color indexed="8"/>
      </bottom>
      <diagonal/>
    </border>
    <border>
      <left style="medium">
        <color indexed="64"/>
      </left>
      <right/>
      <top style="medium">
        <color indexed="8"/>
      </top>
      <bottom/>
      <diagonal/>
    </border>
    <border>
      <left/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hair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/>
      <top/>
      <bottom style="thick">
        <color indexed="8"/>
      </bottom>
      <diagonal/>
    </border>
    <border>
      <left/>
      <right/>
      <top/>
      <bottom style="thick">
        <color indexed="8"/>
      </bottom>
      <diagonal/>
    </border>
    <border>
      <left style="medium">
        <color indexed="8"/>
      </left>
      <right/>
      <top/>
      <bottom style="thick">
        <color indexed="8"/>
      </bottom>
      <diagonal/>
    </border>
    <border>
      <left/>
      <right style="medium">
        <color indexed="8"/>
      </right>
      <top/>
      <bottom style="thick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8"/>
      </left>
      <right style="medium">
        <color indexed="8"/>
      </right>
      <top style="thin">
        <color indexed="64"/>
      </top>
      <bottom/>
      <diagonal/>
    </border>
    <border>
      <left style="medium">
        <color indexed="8"/>
      </left>
      <right/>
      <top style="thin">
        <color indexed="64"/>
      </top>
      <bottom/>
      <diagonal/>
    </border>
    <border>
      <left style="medium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64"/>
      </right>
      <top/>
      <bottom style="hair">
        <color indexed="8"/>
      </bottom>
      <diagonal/>
    </border>
    <border>
      <left style="thin">
        <color indexed="64"/>
      </left>
      <right style="thin">
        <color indexed="8"/>
      </right>
      <top style="hair">
        <color indexed="8"/>
      </top>
      <bottom style="hair">
        <color indexed="64"/>
      </bottom>
      <diagonal/>
    </border>
    <border>
      <left style="thin">
        <color indexed="64"/>
      </left>
      <right style="thin">
        <color indexed="8"/>
      </right>
      <top/>
      <bottom style="hair">
        <color indexed="8"/>
      </bottom>
      <diagonal/>
    </border>
    <border>
      <left style="thin">
        <color indexed="64"/>
      </left>
      <right style="thin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medium">
        <color indexed="8"/>
      </left>
      <right style="medium">
        <color indexed="64"/>
      </right>
      <top/>
      <bottom/>
      <diagonal/>
    </border>
    <border>
      <left style="medium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/>
      <diagonal/>
    </border>
    <border>
      <left style="medium">
        <color indexed="64"/>
      </left>
      <right style="thin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 style="medium">
        <color indexed="64"/>
      </right>
      <top/>
      <bottom style="medium">
        <color indexed="8"/>
      </bottom>
      <diagonal/>
    </border>
    <border>
      <left style="thin">
        <color indexed="8"/>
      </left>
      <right style="thin">
        <color indexed="64"/>
      </right>
      <top/>
      <bottom/>
      <diagonal/>
    </border>
  </borders>
  <cellStyleXfs count="24">
    <xf numFmtId="0" fontId="0" fillId="0" borderId="0"/>
    <xf numFmtId="0" fontId="1" fillId="0" borderId="0"/>
    <xf numFmtId="0" fontId="2" fillId="0" borderId="0"/>
    <xf numFmtId="164" fontId="2" fillId="0" borderId="0"/>
    <xf numFmtId="0" fontId="2" fillId="0" borderId="0"/>
    <xf numFmtId="9" fontId="2" fillId="0" borderId="0"/>
    <xf numFmtId="166" fontId="2" fillId="0" borderId="0"/>
    <xf numFmtId="0" fontId="2" fillId="0" borderId="0"/>
    <xf numFmtId="0" fontId="2" fillId="0" borderId="0" applyNumberFormat="0"/>
    <xf numFmtId="169" fontId="2" fillId="0" borderId="0" applyFont="0" applyFill="0" applyBorder="0" applyAlignment="0" applyProtection="0"/>
    <xf numFmtId="0" fontId="20" fillId="0" borderId="0"/>
    <xf numFmtId="0" fontId="1" fillId="0" borderId="0"/>
    <xf numFmtId="0" fontId="2" fillId="0" borderId="0"/>
    <xf numFmtId="0" fontId="21" fillId="0" borderId="20">
      <alignment horizontal="left" wrapText="1"/>
    </xf>
    <xf numFmtId="170" fontId="2" fillId="0" borderId="0" applyFont="0" applyFill="0" applyBorder="0" applyAlignment="0" applyProtection="0"/>
    <xf numFmtId="0" fontId="22" fillId="0" borderId="0"/>
    <xf numFmtId="0" fontId="23" fillId="0" borderId="0"/>
    <xf numFmtId="43" fontId="23" fillId="0" borderId="0" applyFont="0" applyFill="0" applyBorder="0" applyAlignment="0" applyProtection="0"/>
    <xf numFmtId="164" fontId="2" fillId="0" borderId="0"/>
    <xf numFmtId="171" fontId="2" fillId="0" borderId="0"/>
    <xf numFmtId="0" fontId="29" fillId="0" borderId="0"/>
    <xf numFmtId="43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9" fontId="31" fillId="0" borderId="0" applyFont="0" applyFill="0" applyBorder="0" applyAlignment="0" applyProtection="0"/>
  </cellStyleXfs>
  <cellXfs count="383">
    <xf numFmtId="0" fontId="0" fillId="0" borderId="0" xfId="0"/>
    <xf numFmtId="0" fontId="0" fillId="2" borderId="0" xfId="2" applyFont="1" applyFill="1" applyBorder="1" applyAlignment="1" applyProtection="1">
      <alignment vertical="center"/>
      <protection locked="0"/>
    </xf>
    <xf numFmtId="0" fontId="8" fillId="2" borderId="0" xfId="2" applyFont="1" applyFill="1" applyBorder="1" applyAlignment="1" applyProtection="1">
      <alignment vertical="center"/>
      <protection locked="0"/>
    </xf>
    <xf numFmtId="164" fontId="5" fillId="0" borderId="7" xfId="3" applyFont="1" applyFill="1" applyBorder="1" applyAlignment="1" applyProtection="1">
      <alignment horizontal="center" vertical="center" wrapText="1"/>
    </xf>
    <xf numFmtId="164" fontId="5" fillId="0" borderId="9" xfId="3" applyFont="1" applyFill="1" applyBorder="1" applyAlignment="1" applyProtection="1">
      <alignment horizontal="center" vertical="center" wrapText="1"/>
    </xf>
    <xf numFmtId="0" fontId="11" fillId="2" borderId="0" xfId="2" applyFont="1" applyFill="1" applyBorder="1" applyAlignment="1" applyProtection="1">
      <alignment vertical="center"/>
      <protection locked="0"/>
    </xf>
    <xf numFmtId="171" fontId="10" fillId="3" borderId="27" xfId="19" applyFont="1" applyFill="1" applyBorder="1" applyAlignment="1" applyProtection="1">
      <alignment horizontal="center" vertical="center" wrapText="1"/>
    </xf>
    <xf numFmtId="171" fontId="13" fillId="6" borderId="11" xfId="19" applyFont="1" applyFill="1" applyBorder="1" applyAlignment="1" applyProtection="1">
      <alignment horizontal="center" vertical="center" wrapText="1"/>
    </xf>
    <xf numFmtId="171" fontId="13" fillId="6" borderId="30" xfId="19" applyFont="1" applyFill="1" applyBorder="1" applyAlignment="1" applyProtection="1">
      <alignment horizontal="center" vertical="center" wrapText="1"/>
    </xf>
    <xf numFmtId="10" fontId="12" fillId="6" borderId="31" xfId="5" applyNumberFormat="1" applyFont="1" applyFill="1" applyBorder="1" applyAlignment="1" applyProtection="1">
      <alignment horizontal="center" vertical="center" wrapText="1"/>
    </xf>
    <xf numFmtId="171" fontId="25" fillId="3" borderId="32" xfId="19" applyFont="1" applyFill="1" applyBorder="1" applyAlignment="1" applyProtection="1">
      <alignment horizontal="center" vertical="center" wrapText="1"/>
    </xf>
    <xf numFmtId="9" fontId="15" fillId="3" borderId="32" xfId="5" applyNumberFormat="1" applyFont="1" applyFill="1" applyBorder="1" applyAlignment="1" applyProtection="1">
      <alignment horizontal="center" vertical="center" wrapText="1"/>
    </xf>
    <xf numFmtId="49" fontId="0" fillId="2" borderId="0" xfId="2" applyNumberFormat="1" applyFont="1" applyFill="1" applyBorder="1" applyAlignment="1" applyProtection="1">
      <alignment vertical="center"/>
      <protection locked="0"/>
    </xf>
    <xf numFmtId="0" fontId="0" fillId="2" borderId="0" xfId="2" applyFont="1" applyFill="1" applyBorder="1" applyAlignment="1" applyProtection="1">
      <alignment horizontal="center" vertical="center"/>
      <protection locked="0"/>
    </xf>
    <xf numFmtId="44" fontId="15" fillId="3" borderId="32" xfId="22" applyFont="1" applyFill="1" applyBorder="1" applyAlignment="1" applyProtection="1">
      <alignment horizontal="center" vertical="center" wrapText="1"/>
    </xf>
    <xf numFmtId="175" fontId="5" fillId="0" borderId="0" xfId="22" applyNumberFormat="1" applyFont="1" applyFill="1" applyBorder="1" applyAlignment="1" applyProtection="1">
      <alignment horizontal="center" vertical="center" wrapText="1"/>
    </xf>
    <xf numFmtId="0" fontId="13" fillId="2" borderId="0" xfId="2" applyFont="1" applyFill="1" applyBorder="1" applyAlignment="1" applyProtection="1">
      <alignment horizontal="center" vertical="center" wrapText="1"/>
      <protection locked="0"/>
    </xf>
    <xf numFmtId="0" fontId="32" fillId="2" borderId="0" xfId="2" applyFont="1" applyFill="1" applyBorder="1" applyAlignment="1" applyProtection="1">
      <alignment vertical="center" wrapText="1"/>
      <protection locked="0"/>
    </xf>
    <xf numFmtId="0" fontId="32" fillId="2" borderId="0" xfId="2" applyFont="1" applyFill="1" applyBorder="1" applyAlignment="1" applyProtection="1">
      <alignment horizontal="center" vertical="center" wrapText="1"/>
      <protection locked="0"/>
    </xf>
    <xf numFmtId="49" fontId="13" fillId="5" borderId="12" xfId="2" applyNumberFormat="1" applyFont="1" applyFill="1" applyBorder="1" applyAlignment="1" applyProtection="1">
      <alignment horizontal="center" vertical="center" wrapText="1"/>
      <protection hidden="1"/>
    </xf>
    <xf numFmtId="49" fontId="13" fillId="5" borderId="11" xfId="2" applyNumberFormat="1" applyFont="1" applyFill="1" applyBorder="1" applyAlignment="1" applyProtection="1">
      <alignment horizontal="center" vertical="center" wrapText="1"/>
      <protection hidden="1"/>
    </xf>
    <xf numFmtId="49" fontId="0" fillId="0" borderId="0" xfId="2" applyNumberFormat="1" applyFont="1" applyBorder="1" applyAlignment="1" applyProtection="1">
      <alignment horizontal="center" vertical="center" wrapText="1"/>
      <protection locked="0"/>
    </xf>
    <xf numFmtId="0" fontId="0" fillId="0" borderId="0" xfId="2" applyFont="1" applyBorder="1" applyAlignment="1" applyProtection="1">
      <alignment vertical="center" wrapText="1"/>
      <protection locked="0"/>
    </xf>
    <xf numFmtId="0" fontId="0" fillId="0" borderId="0" xfId="2" applyFont="1" applyBorder="1" applyAlignment="1" applyProtection="1">
      <alignment horizontal="left" vertical="center" wrapText="1"/>
      <protection locked="0"/>
    </xf>
    <xf numFmtId="0" fontId="0" fillId="0" borderId="0" xfId="2" applyFont="1" applyBorder="1" applyAlignment="1" applyProtection="1">
      <alignment horizontal="center" vertical="center" wrapText="1"/>
      <protection locked="0"/>
    </xf>
    <xf numFmtId="0" fontId="8" fillId="0" borderId="1" xfId="2" applyFont="1" applyBorder="1" applyAlignment="1" applyProtection="1">
      <alignment horizontal="center" vertical="center" wrapText="1"/>
      <protection locked="0"/>
    </xf>
    <xf numFmtId="0" fontId="8" fillId="0" borderId="0" xfId="2" applyFont="1" applyBorder="1" applyAlignment="1" applyProtection="1">
      <alignment horizontal="left" vertical="center" wrapText="1"/>
      <protection locked="0"/>
    </xf>
    <xf numFmtId="0" fontId="16" fillId="0" borderId="0" xfId="2" applyFont="1" applyBorder="1" applyAlignment="1" applyProtection="1">
      <alignment horizontal="center" vertical="center"/>
      <protection locked="0"/>
    </xf>
    <xf numFmtId="4" fontId="16" fillId="0" borderId="0" xfId="2" applyNumberFormat="1" applyFont="1" applyBorder="1" applyAlignment="1" applyProtection="1">
      <alignment horizontal="center" vertical="center"/>
      <protection locked="0"/>
    </xf>
    <xf numFmtId="0" fontId="16" fillId="0" borderId="0" xfId="2" applyFont="1" applyBorder="1" applyAlignment="1" applyProtection="1">
      <alignment horizontal="right" vertical="center"/>
      <protection locked="0"/>
    </xf>
    <xf numFmtId="0" fontId="16" fillId="0" borderId="5" xfId="2" applyFont="1" applyBorder="1" applyAlignment="1" applyProtection="1">
      <alignment horizontal="center" vertical="center"/>
      <protection locked="0"/>
    </xf>
    <xf numFmtId="0" fontId="18" fillId="0" borderId="1" xfId="2" applyFont="1" applyBorder="1" applyAlignment="1" applyProtection="1">
      <alignment vertical="center"/>
      <protection locked="0"/>
    </xf>
    <xf numFmtId="49" fontId="18" fillId="0" borderId="0" xfId="2" applyNumberFormat="1" applyFont="1" applyBorder="1" applyAlignment="1" applyProtection="1">
      <alignment horizontal="center" vertical="center"/>
      <protection locked="0"/>
    </xf>
    <xf numFmtId="0" fontId="18" fillId="0" borderId="0" xfId="2" applyFont="1" applyBorder="1" applyAlignment="1" applyProtection="1">
      <alignment horizontal="center" vertical="center" wrapText="1"/>
      <protection locked="0"/>
    </xf>
    <xf numFmtId="43" fontId="16" fillId="0" borderId="0" xfId="2" applyNumberFormat="1" applyFont="1" applyBorder="1" applyAlignment="1" applyProtection="1">
      <alignment horizontal="center" vertical="center"/>
      <protection locked="0"/>
    </xf>
    <xf numFmtId="0" fontId="19" fillId="0" borderId="1" xfId="2" applyFont="1" applyBorder="1" applyAlignment="1" applyProtection="1">
      <alignment horizontal="center" vertical="center" wrapText="1"/>
      <protection locked="0"/>
    </xf>
    <xf numFmtId="49" fontId="19" fillId="0" borderId="0" xfId="2" applyNumberFormat="1" applyFont="1" applyBorder="1" applyAlignment="1" applyProtection="1">
      <alignment horizontal="center" vertical="center" wrapText="1"/>
      <protection locked="0"/>
    </xf>
    <xf numFmtId="0" fontId="19" fillId="0" borderId="0" xfId="2" applyFont="1" applyBorder="1" applyAlignment="1" applyProtection="1">
      <alignment horizontal="center" vertical="center" wrapText="1"/>
      <protection locked="0"/>
    </xf>
    <xf numFmtId="0" fontId="5" fillId="0" borderId="0" xfId="2" applyFont="1" applyBorder="1" applyAlignment="1" applyProtection="1">
      <alignment horizontal="center" vertical="center" wrapText="1"/>
      <protection locked="0"/>
    </xf>
    <xf numFmtId="0" fontId="8" fillId="0" borderId="5" xfId="2" applyFont="1" applyBorder="1" applyAlignment="1" applyProtection="1">
      <alignment horizontal="center" vertical="center"/>
      <protection locked="0"/>
    </xf>
    <xf numFmtId="0" fontId="16" fillId="0" borderId="0" xfId="2" applyFont="1" applyBorder="1" applyAlignment="1" applyProtection="1">
      <alignment horizontal="center" vertical="center" wrapText="1"/>
      <protection locked="0"/>
    </xf>
    <xf numFmtId="0" fontId="0" fillId="0" borderId="18" xfId="2" applyFont="1" applyBorder="1" applyAlignment="1" applyProtection="1">
      <alignment horizontal="center" vertical="center" wrapText="1"/>
      <protection locked="0"/>
    </xf>
    <xf numFmtId="49" fontId="0" fillId="0" borderId="8" xfId="2" applyNumberFormat="1" applyFont="1" applyBorder="1" applyAlignment="1" applyProtection="1">
      <alignment horizontal="center" vertical="center" wrapText="1"/>
      <protection locked="0"/>
    </xf>
    <xf numFmtId="0" fontId="0" fillId="0" borderId="8" xfId="2" applyFont="1" applyBorder="1" applyAlignment="1" applyProtection="1">
      <alignment horizontal="center" vertical="center" wrapText="1"/>
      <protection locked="0"/>
    </xf>
    <xf numFmtId="4" fontId="0" fillId="0" borderId="19" xfId="2" applyNumberFormat="1" applyFont="1" applyBorder="1" applyAlignment="1" applyProtection="1">
      <alignment horizontal="center" vertical="center"/>
      <protection locked="0"/>
    </xf>
    <xf numFmtId="0" fontId="0" fillId="0" borderId="0" xfId="2" applyFont="1" applyBorder="1" applyAlignment="1" applyProtection="1">
      <alignment horizontal="center" vertical="center"/>
      <protection locked="0"/>
    </xf>
    <xf numFmtId="164" fontId="0" fillId="0" borderId="0" xfId="3" applyFont="1" applyFill="1" applyBorder="1" applyAlignment="1" applyProtection="1">
      <alignment horizontal="center" vertical="center"/>
      <protection locked="0"/>
    </xf>
    <xf numFmtId="165" fontId="0" fillId="0" borderId="0" xfId="2" applyNumberFormat="1" applyFont="1" applyBorder="1" applyAlignment="1" applyProtection="1">
      <alignment horizontal="center" vertical="center"/>
      <protection locked="0"/>
    </xf>
    <xf numFmtId="164" fontId="2" fillId="0" borderId="0" xfId="3" applyProtection="1">
      <protection locked="0"/>
    </xf>
    <xf numFmtId="49" fontId="0" fillId="0" borderId="0" xfId="2" applyNumberFormat="1" applyFont="1" applyBorder="1" applyAlignment="1" applyProtection="1">
      <alignment horizontal="center" vertical="center"/>
      <protection locked="0"/>
    </xf>
    <xf numFmtId="0" fontId="12" fillId="4" borderId="33" xfId="2" applyFont="1" applyFill="1" applyBorder="1" applyAlignment="1" applyProtection="1">
      <alignment horizontal="left" vertical="center" wrapText="1"/>
    </xf>
    <xf numFmtId="49" fontId="32" fillId="0" borderId="12" xfId="0" applyNumberFormat="1" applyFont="1" applyFill="1" applyBorder="1" applyAlignment="1" applyProtection="1">
      <alignment horizontal="center" vertical="center" wrapText="1"/>
    </xf>
    <xf numFmtId="0" fontId="32" fillId="0" borderId="12" xfId="0" applyFont="1" applyFill="1" applyBorder="1" applyAlignment="1" applyProtection="1">
      <alignment horizontal="left" vertical="center" wrapText="1"/>
    </xf>
    <xf numFmtId="0" fontId="13" fillId="5" borderId="12" xfId="4" applyFont="1" applyFill="1" applyBorder="1" applyAlignment="1" applyProtection="1">
      <alignment horizontal="center" vertical="center" wrapText="1"/>
      <protection hidden="1"/>
    </xf>
    <xf numFmtId="0" fontId="5" fillId="0" borderId="0" xfId="2" applyFont="1" applyFill="1" applyBorder="1" applyAlignment="1" applyProtection="1">
      <alignment horizontal="center" vertical="center" wrapText="1"/>
    </xf>
    <xf numFmtId="4" fontId="5" fillId="0" borderId="0" xfId="2" applyNumberFormat="1" applyFont="1" applyFill="1" applyBorder="1" applyAlignment="1" applyProtection="1">
      <alignment horizontal="center" vertical="center" wrapText="1"/>
    </xf>
    <xf numFmtId="0" fontId="5" fillId="0" borderId="5" xfId="2" applyFont="1" applyFill="1" applyBorder="1" applyAlignment="1" applyProtection="1">
      <alignment horizontal="center" vertical="center" wrapText="1"/>
    </xf>
    <xf numFmtId="0" fontId="5" fillId="0" borderId="1" xfId="2" applyFont="1" applyFill="1" applyBorder="1" applyAlignment="1" applyProtection="1">
      <alignment vertical="center" wrapText="1"/>
    </xf>
    <xf numFmtId="49" fontId="5" fillId="0" borderId="0" xfId="2" applyNumberFormat="1" applyFont="1" applyFill="1" applyBorder="1" applyAlignment="1" applyProtection="1">
      <alignment horizontal="center" vertical="center" wrapText="1"/>
    </xf>
    <xf numFmtId="0" fontId="5" fillId="0" borderId="0" xfId="2" applyFont="1" applyFill="1" applyBorder="1" applyAlignment="1" applyProtection="1">
      <alignment vertical="center"/>
    </xf>
    <xf numFmtId="0" fontId="5" fillId="0" borderId="0" xfId="2" applyFont="1" applyFill="1" applyBorder="1" applyAlignment="1" applyProtection="1">
      <alignment vertical="center" wrapText="1"/>
    </xf>
    <xf numFmtId="0" fontId="5" fillId="0" borderId="1" xfId="2" applyFont="1" applyFill="1" applyBorder="1" applyAlignment="1" applyProtection="1">
      <alignment vertical="center"/>
    </xf>
    <xf numFmtId="49" fontId="5" fillId="0" borderId="0" xfId="2" applyNumberFormat="1" applyFont="1" applyFill="1" applyBorder="1" applyAlignment="1" applyProtection="1">
      <alignment horizontal="center" vertical="center"/>
    </xf>
    <xf numFmtId="164" fontId="5" fillId="0" borderId="0" xfId="2" applyNumberFormat="1" applyFont="1" applyFill="1" applyBorder="1" applyAlignment="1" applyProtection="1">
      <alignment horizontal="center" vertical="center" wrapText="1"/>
    </xf>
    <xf numFmtId="164" fontId="5" fillId="0" borderId="5" xfId="2" applyNumberFormat="1" applyFont="1" applyFill="1" applyBorder="1" applyAlignment="1" applyProtection="1">
      <alignment horizontal="center" vertical="center" wrapText="1"/>
    </xf>
    <xf numFmtId="0" fontId="5" fillId="0" borderId="7" xfId="2" applyFont="1" applyFill="1" applyBorder="1" applyAlignment="1" applyProtection="1">
      <alignment vertical="center"/>
    </xf>
    <xf numFmtId="0" fontId="5" fillId="0" borderId="7" xfId="2" applyFont="1" applyFill="1" applyBorder="1" applyAlignment="1" applyProtection="1">
      <alignment vertical="center" wrapText="1"/>
    </xf>
    <xf numFmtId="0" fontId="5" fillId="0" borderId="7" xfId="2" applyFont="1" applyFill="1" applyBorder="1" applyAlignment="1" applyProtection="1">
      <alignment horizontal="center" vertical="center" wrapText="1"/>
    </xf>
    <xf numFmtId="43" fontId="12" fillId="4" borderId="33" xfId="21" applyFont="1" applyFill="1" applyBorder="1" applyAlignment="1" applyProtection="1">
      <alignment horizontal="center" vertical="center" wrapText="1"/>
    </xf>
    <xf numFmtId="43" fontId="4" fillId="0" borderId="38" xfId="21" applyFont="1" applyFill="1" applyBorder="1" applyAlignment="1" applyProtection="1">
      <alignment horizontal="right" vertical="center"/>
    </xf>
    <xf numFmtId="9" fontId="14" fillId="3" borderId="17" xfId="2" applyNumberFormat="1" applyFont="1" applyFill="1" applyBorder="1" applyAlignment="1" applyProtection="1">
      <alignment horizontal="right" vertical="center" wrapText="1"/>
    </xf>
    <xf numFmtId="0" fontId="10" fillId="3" borderId="15" xfId="2" applyFont="1" applyFill="1" applyBorder="1" applyAlignment="1" applyProtection="1">
      <alignment horizontal="right" vertical="center" wrapText="1"/>
    </xf>
    <xf numFmtId="44" fontId="32" fillId="0" borderId="12" xfId="22" applyFont="1" applyFill="1" applyBorder="1" applyAlignment="1" applyProtection="1">
      <alignment horizontal="left" vertical="center" wrapText="1"/>
    </xf>
    <xf numFmtId="0" fontId="12" fillId="4" borderId="34" xfId="2" applyFont="1" applyFill="1" applyBorder="1" applyAlignment="1" applyProtection="1">
      <alignment vertical="center" wrapText="1"/>
    </xf>
    <xf numFmtId="49" fontId="12" fillId="4" borderId="33" xfId="2" applyNumberFormat="1" applyFont="1" applyFill="1" applyBorder="1" applyAlignment="1" applyProtection="1">
      <alignment horizontal="center" vertical="center" wrapText="1"/>
    </xf>
    <xf numFmtId="166" fontId="12" fillId="4" borderId="33" xfId="2" applyNumberFormat="1" applyFont="1" applyFill="1" applyBorder="1" applyAlignment="1" applyProtection="1">
      <alignment horizontal="center" vertical="center" wrapText="1"/>
    </xf>
    <xf numFmtId="0" fontId="33" fillId="0" borderId="39" xfId="7" applyFont="1" applyFill="1" applyBorder="1" applyAlignment="1" applyProtection="1">
      <alignment horizontal="left" vertical="center"/>
    </xf>
    <xf numFmtId="166" fontId="33" fillId="0" borderId="33" xfId="3" applyNumberFormat="1" applyFont="1" applyFill="1" applyBorder="1" applyAlignment="1" applyProtection="1">
      <alignment vertical="center"/>
      <protection hidden="1"/>
    </xf>
    <xf numFmtId="49" fontId="13" fillId="0" borderId="11" xfId="7" applyNumberFormat="1" applyFont="1" applyFill="1" applyBorder="1" applyAlignment="1" applyProtection="1">
      <alignment horizontal="center" vertical="center" wrapText="1"/>
    </xf>
    <xf numFmtId="0" fontId="13" fillId="0" borderId="11" xfId="7" applyFont="1" applyFill="1" applyBorder="1" applyAlignment="1" applyProtection="1">
      <alignment horizontal="left" vertical="center" wrapText="1"/>
    </xf>
    <xf numFmtId="0" fontId="32" fillId="0" borderId="12" xfId="3" applyNumberFormat="1" applyFont="1" applyFill="1" applyBorder="1" applyAlignment="1" applyProtection="1">
      <alignment horizontal="center" vertical="center" wrapText="1"/>
      <protection hidden="1"/>
    </xf>
    <xf numFmtId="166" fontId="32" fillId="0" borderId="12" xfId="0" applyNumberFormat="1" applyFont="1" applyFill="1" applyBorder="1" applyAlignment="1" applyProtection="1">
      <alignment horizontal="center" vertical="center" wrapText="1"/>
    </xf>
    <xf numFmtId="49" fontId="13" fillId="0" borderId="25" xfId="7" applyNumberFormat="1" applyFont="1" applyFill="1" applyBorder="1" applyAlignment="1" applyProtection="1">
      <alignment horizontal="center" vertical="center" wrapText="1"/>
    </xf>
    <xf numFmtId="0" fontId="13" fillId="0" borderId="25" xfId="7" applyFont="1" applyFill="1" applyBorder="1" applyAlignment="1" applyProtection="1">
      <alignment horizontal="left" vertical="center" wrapText="1"/>
    </xf>
    <xf numFmtId="0" fontId="32" fillId="0" borderId="11" xfId="3" applyNumberFormat="1" applyFont="1" applyFill="1" applyBorder="1" applyAlignment="1" applyProtection="1">
      <alignment horizontal="center" vertical="center" wrapText="1"/>
      <protection hidden="1"/>
    </xf>
    <xf numFmtId="166" fontId="32" fillId="0" borderId="25" xfId="0" applyNumberFormat="1" applyFont="1" applyFill="1" applyBorder="1" applyAlignment="1" applyProtection="1">
      <alignment horizontal="center" vertical="center" wrapText="1"/>
    </xf>
    <xf numFmtId="166" fontId="32" fillId="0" borderId="26" xfId="0" applyNumberFormat="1" applyFont="1" applyFill="1" applyBorder="1" applyAlignment="1" applyProtection="1">
      <alignment horizontal="center" vertical="center" wrapText="1"/>
    </xf>
    <xf numFmtId="0" fontId="33" fillId="0" borderId="39" xfId="7" applyFont="1" applyFill="1" applyBorder="1" applyAlignment="1" applyProtection="1">
      <alignment horizontal="left" vertical="center" wrapText="1"/>
    </xf>
    <xf numFmtId="0" fontId="33" fillId="0" borderId="33" xfId="3" applyNumberFormat="1" applyFont="1" applyFill="1" applyBorder="1" applyAlignment="1" applyProtection="1">
      <alignment vertical="center" wrapText="1"/>
      <protection hidden="1"/>
    </xf>
    <xf numFmtId="166" fontId="33" fillId="0" borderId="33" xfId="3" applyNumberFormat="1" applyFont="1" applyFill="1" applyBorder="1" applyAlignment="1" applyProtection="1">
      <alignment vertical="center" wrapText="1"/>
      <protection hidden="1"/>
    </xf>
    <xf numFmtId="49" fontId="13" fillId="5" borderId="12" xfId="4" applyNumberFormat="1" applyFont="1" applyFill="1" applyBorder="1" applyAlignment="1" applyProtection="1">
      <alignment horizontal="center" vertical="center" wrapText="1"/>
      <protection hidden="1"/>
    </xf>
    <xf numFmtId="49" fontId="13" fillId="0" borderId="12" xfId="7" applyNumberFormat="1" applyFont="1" applyFill="1" applyBorder="1" applyAlignment="1" applyProtection="1">
      <alignment horizontal="center" vertical="center" wrapText="1"/>
    </xf>
    <xf numFmtId="166" fontId="1" fillId="0" borderId="11" xfId="7" applyNumberFormat="1" applyFont="1" applyFill="1" applyBorder="1" applyAlignment="1" applyProtection="1">
      <alignment horizontal="center" vertical="center" wrapText="1"/>
    </xf>
    <xf numFmtId="0" fontId="12" fillId="4" borderId="34" xfId="2" applyFont="1" applyFill="1" applyBorder="1" applyAlignment="1" applyProtection="1">
      <alignment horizontal="center" vertical="center" wrapText="1"/>
    </xf>
    <xf numFmtId="0" fontId="33" fillId="0" borderId="34" xfId="3" applyNumberFormat="1" applyFont="1" applyFill="1" applyBorder="1" applyAlignment="1" applyProtection="1">
      <alignment vertical="center"/>
      <protection hidden="1"/>
    </xf>
    <xf numFmtId="43" fontId="4" fillId="0" borderId="33" xfId="21" applyFont="1" applyFill="1" applyBorder="1" applyAlignment="1" applyProtection="1">
      <alignment horizontal="right" vertical="center"/>
    </xf>
    <xf numFmtId="44" fontId="32" fillId="0" borderId="24" xfId="22" applyFont="1" applyFill="1" applyBorder="1" applyAlignment="1" applyProtection="1">
      <alignment horizontal="left" vertical="center" wrapText="1"/>
    </xf>
    <xf numFmtId="43" fontId="4" fillId="0" borderId="35" xfId="21" applyFont="1" applyFill="1" applyBorder="1" applyAlignment="1" applyProtection="1">
      <alignment horizontal="right" vertical="center"/>
    </xf>
    <xf numFmtId="43" fontId="12" fillId="4" borderId="33" xfId="2" applyNumberFormat="1" applyFont="1" applyFill="1" applyBorder="1" applyAlignment="1" applyProtection="1">
      <alignment horizontal="left" vertical="center" wrapText="1"/>
    </xf>
    <xf numFmtId="0" fontId="10" fillId="3" borderId="7" xfId="2" applyFont="1" applyFill="1" applyBorder="1" applyAlignment="1" applyProtection="1">
      <alignment horizontal="left" vertical="center" wrapText="1"/>
    </xf>
    <xf numFmtId="0" fontId="10" fillId="3" borderId="7" xfId="2" applyFont="1" applyFill="1" applyBorder="1" applyAlignment="1" applyProtection="1">
      <alignment horizontal="center" vertical="center"/>
    </xf>
    <xf numFmtId="4" fontId="10" fillId="3" borderId="23" xfId="2" applyNumberFormat="1" applyFont="1" applyFill="1" applyBorder="1" applyAlignment="1" applyProtection="1">
      <alignment horizontal="center" vertical="center"/>
    </xf>
    <xf numFmtId="9" fontId="14" fillId="3" borderId="9" xfId="2" applyNumberFormat="1" applyFont="1" applyFill="1" applyBorder="1" applyAlignment="1" applyProtection="1">
      <alignment horizontal="right" vertical="center" wrapText="1"/>
    </xf>
    <xf numFmtId="49" fontId="10" fillId="3" borderId="60" xfId="2" applyNumberFormat="1" applyFont="1" applyFill="1" applyBorder="1" applyAlignment="1" applyProtection="1">
      <alignment horizontal="center" vertical="center"/>
      <protection hidden="1"/>
    </xf>
    <xf numFmtId="49" fontId="10" fillId="3" borderId="61" xfId="2" applyNumberFormat="1" applyFont="1" applyFill="1" applyBorder="1" applyAlignment="1" applyProtection="1">
      <alignment horizontal="center" vertical="center" wrapText="1"/>
    </xf>
    <xf numFmtId="0" fontId="10" fillId="3" borderId="61" xfId="2" applyFont="1" applyFill="1" applyBorder="1" applyAlignment="1" applyProtection="1">
      <alignment horizontal="center" vertical="center" wrapText="1"/>
    </xf>
    <xf numFmtId="0" fontId="10" fillId="3" borderId="62" xfId="2" applyFont="1" applyFill="1" applyBorder="1" applyAlignment="1" applyProtection="1">
      <alignment horizontal="left" vertical="center" wrapText="1"/>
    </xf>
    <xf numFmtId="0" fontId="10" fillId="3" borderId="63" xfId="2" applyFont="1" applyFill="1" applyBorder="1" applyAlignment="1" applyProtection="1">
      <alignment horizontal="center" vertical="center" wrapText="1"/>
    </xf>
    <xf numFmtId="4" fontId="10" fillId="3" borderId="62" xfId="2" applyNumberFormat="1" applyFont="1" applyFill="1" applyBorder="1" applyAlignment="1" applyProtection="1">
      <alignment horizontal="center" vertical="center" wrapText="1"/>
    </xf>
    <xf numFmtId="164" fontId="10" fillId="3" borderId="63" xfId="3" applyFont="1" applyFill="1" applyBorder="1" applyAlignment="1" applyProtection="1">
      <alignment horizontal="center" vertical="center" wrapText="1"/>
    </xf>
    <xf numFmtId="165" fontId="10" fillId="3" borderId="64" xfId="2" applyNumberFormat="1" applyFont="1" applyFill="1" applyBorder="1" applyAlignment="1" applyProtection="1">
      <alignment horizontal="center" vertical="center" wrapText="1"/>
    </xf>
    <xf numFmtId="0" fontId="13" fillId="0" borderId="65" xfId="7" applyFont="1" applyFill="1" applyBorder="1" applyAlignment="1" applyProtection="1">
      <alignment horizontal="center" vertical="center" wrapText="1"/>
    </xf>
    <xf numFmtId="0" fontId="13" fillId="0" borderId="67" xfId="7" applyFont="1" applyFill="1" applyBorder="1" applyAlignment="1" applyProtection="1">
      <alignment horizontal="center" vertical="center" wrapText="1"/>
    </xf>
    <xf numFmtId="0" fontId="32" fillId="0" borderId="68" xfId="2" applyFont="1" applyFill="1" applyBorder="1" applyAlignment="1" applyProtection="1">
      <alignment horizontal="center" vertical="center" wrapText="1"/>
      <protection hidden="1"/>
    </xf>
    <xf numFmtId="0" fontId="32" fillId="0" borderId="68" xfId="0" applyFont="1" applyFill="1" applyBorder="1" applyAlignment="1" applyProtection="1">
      <alignment horizontal="center" vertical="center" wrapText="1"/>
    </xf>
    <xf numFmtId="0" fontId="13" fillId="0" borderId="69" xfId="7" applyFont="1" applyFill="1" applyBorder="1" applyAlignment="1" applyProtection="1">
      <alignment horizontal="center" vertical="center" wrapText="1"/>
    </xf>
    <xf numFmtId="49" fontId="13" fillId="0" borderId="70" xfId="7" applyNumberFormat="1" applyFont="1" applyFill="1" applyBorder="1" applyAlignment="1" applyProtection="1">
      <alignment horizontal="center" vertical="center" wrapText="1"/>
    </xf>
    <xf numFmtId="0" fontId="13" fillId="0" borderId="70" xfId="7" applyFont="1" applyFill="1" applyBorder="1" applyAlignment="1" applyProtection="1">
      <alignment horizontal="left" vertical="center" wrapText="1"/>
    </xf>
    <xf numFmtId="0" fontId="32" fillId="0" borderId="70" xfId="3" applyNumberFormat="1" applyFont="1" applyFill="1" applyBorder="1" applyAlignment="1" applyProtection="1">
      <alignment horizontal="center" vertical="center" wrapText="1"/>
      <protection hidden="1"/>
    </xf>
    <xf numFmtId="166" fontId="32" fillId="0" borderId="70" xfId="0" applyNumberFormat="1" applyFont="1" applyFill="1" applyBorder="1" applyAlignment="1" applyProtection="1">
      <alignment horizontal="center" vertical="center" wrapText="1"/>
    </xf>
    <xf numFmtId="44" fontId="32" fillId="0" borderId="71" xfId="22" applyFont="1" applyFill="1" applyBorder="1" applyAlignment="1" applyProtection="1">
      <alignment horizontal="left" vertical="center" wrapText="1"/>
    </xf>
    <xf numFmtId="10" fontId="33" fillId="0" borderId="40" xfId="23" applyNumberFormat="1" applyFont="1" applyFill="1" applyBorder="1" applyAlignment="1" applyProtection="1">
      <alignment vertical="center"/>
    </xf>
    <xf numFmtId="10" fontId="32" fillId="0" borderId="66" xfId="23" applyNumberFormat="1" applyFont="1" applyFill="1" applyBorder="1" applyAlignment="1" applyProtection="1">
      <alignment vertical="center" wrapText="1"/>
    </xf>
    <xf numFmtId="10" fontId="12" fillId="4" borderId="35" xfId="2" applyNumberFormat="1" applyFont="1" applyFill="1" applyBorder="1" applyAlignment="1" applyProtection="1">
      <alignment vertical="center" wrapText="1"/>
    </xf>
    <xf numFmtId="44" fontId="11" fillId="2" borderId="0" xfId="2" applyNumberFormat="1" applyFont="1" applyFill="1" applyBorder="1" applyAlignment="1" applyProtection="1">
      <alignment vertical="center"/>
      <protection locked="0"/>
    </xf>
    <xf numFmtId="166" fontId="11" fillId="2" borderId="0" xfId="2" applyNumberFormat="1" applyFont="1" applyFill="1" applyBorder="1" applyAlignment="1" applyProtection="1">
      <alignment vertical="center"/>
      <protection locked="0"/>
    </xf>
    <xf numFmtId="44" fontId="13" fillId="2" borderId="0" xfId="2" applyNumberFormat="1" applyFont="1" applyFill="1" applyBorder="1" applyAlignment="1" applyProtection="1">
      <alignment horizontal="center" vertical="center" wrapText="1"/>
      <protection locked="0"/>
    </xf>
    <xf numFmtId="44" fontId="32" fillId="2" borderId="0" xfId="2" applyNumberFormat="1" applyFont="1" applyFill="1" applyBorder="1" applyAlignment="1" applyProtection="1">
      <alignment horizontal="center" vertical="center" wrapText="1"/>
      <protection locked="0"/>
    </xf>
    <xf numFmtId="44" fontId="32" fillId="2" borderId="0" xfId="2" applyNumberFormat="1" applyFont="1" applyFill="1" applyBorder="1" applyAlignment="1" applyProtection="1">
      <alignment vertical="center" wrapText="1"/>
      <protection locked="0"/>
    </xf>
    <xf numFmtId="10" fontId="32" fillId="0" borderId="85" xfId="23" applyNumberFormat="1" applyFont="1" applyFill="1" applyBorder="1" applyAlignment="1" applyProtection="1">
      <alignment vertical="center" wrapText="1"/>
    </xf>
    <xf numFmtId="10" fontId="33" fillId="0" borderId="72" xfId="23" applyNumberFormat="1" applyFont="1" applyFill="1" applyBorder="1" applyAlignment="1" applyProtection="1">
      <alignment vertical="center"/>
    </xf>
    <xf numFmtId="10" fontId="33" fillId="7" borderId="35" xfId="23" applyNumberFormat="1" applyFont="1" applyFill="1" applyBorder="1" applyAlignment="1" applyProtection="1">
      <alignment vertical="center"/>
    </xf>
    <xf numFmtId="10" fontId="32" fillId="0" borderId="72" xfId="23" applyNumberFormat="1" applyFont="1" applyFill="1" applyBorder="1" applyAlignment="1" applyProtection="1">
      <alignment vertical="center" wrapText="1"/>
    </xf>
    <xf numFmtId="0" fontId="33" fillId="0" borderId="34" xfId="2" applyFont="1" applyFill="1" applyBorder="1" applyAlignment="1" applyProtection="1">
      <alignment horizontal="center" vertical="center"/>
      <protection hidden="1"/>
    </xf>
    <xf numFmtId="49" fontId="33" fillId="0" borderId="33" xfId="2" applyNumberFormat="1" applyFont="1" applyFill="1" applyBorder="1" applyAlignment="1" applyProtection="1">
      <alignment horizontal="center" vertical="center"/>
      <protection hidden="1"/>
    </xf>
    <xf numFmtId="49" fontId="33" fillId="0" borderId="38" xfId="2" applyNumberFormat="1" applyFont="1" applyFill="1" applyBorder="1" applyAlignment="1" applyProtection="1">
      <alignment horizontal="center" vertical="center"/>
      <protection hidden="1"/>
    </xf>
    <xf numFmtId="4" fontId="0" fillId="0" borderId="0" xfId="2" applyNumberFormat="1" applyFont="1" applyBorder="1" applyAlignment="1" applyProtection="1">
      <alignment horizontal="center" vertical="center"/>
      <protection locked="0"/>
    </xf>
    <xf numFmtId="0" fontId="16" fillId="0" borderId="0" xfId="4" applyFont="1" applyBorder="1" applyAlignment="1" applyProtection="1">
      <alignment horizontal="center" vertical="center"/>
      <protection locked="0"/>
    </xf>
    <xf numFmtId="0" fontId="10" fillId="3" borderId="56" xfId="2" applyFont="1" applyFill="1" applyBorder="1" applyAlignment="1" applyProtection="1">
      <alignment horizontal="center" vertical="center"/>
    </xf>
    <xf numFmtId="0" fontId="10" fillId="3" borderId="57" xfId="2" applyFont="1" applyFill="1" applyBorder="1" applyAlignment="1" applyProtection="1">
      <alignment horizontal="center" vertical="center"/>
    </xf>
    <xf numFmtId="0" fontId="0" fillId="0" borderId="8" xfId="2" applyFont="1" applyBorder="1" applyAlignment="1" applyProtection="1">
      <alignment horizontal="center" vertical="center"/>
      <protection locked="0"/>
    </xf>
    <xf numFmtId="0" fontId="10" fillId="3" borderId="13" xfId="2" applyFont="1" applyFill="1" applyBorder="1" applyAlignment="1" applyProtection="1">
      <alignment horizontal="center" vertical="center"/>
    </xf>
    <xf numFmtId="0" fontId="10" fillId="3" borderId="15" xfId="2" applyFont="1" applyFill="1" applyBorder="1" applyAlignment="1" applyProtection="1">
      <alignment horizontal="center" vertical="center"/>
    </xf>
    <xf numFmtId="168" fontId="10" fillId="3" borderId="14" xfId="3" applyNumberFormat="1" applyFont="1" applyFill="1" applyBorder="1" applyAlignment="1" applyProtection="1">
      <alignment horizontal="center" vertical="center"/>
    </xf>
    <xf numFmtId="168" fontId="10" fillId="3" borderId="16" xfId="3" applyNumberFormat="1" applyFont="1" applyFill="1" applyBorder="1" applyAlignment="1" applyProtection="1">
      <alignment horizontal="center" vertical="center"/>
    </xf>
    <xf numFmtId="4" fontId="0" fillId="0" borderId="0" xfId="2" applyNumberFormat="1" applyFont="1" applyBorder="1" applyAlignment="1" applyProtection="1">
      <alignment horizontal="center" vertical="center"/>
      <protection locked="0"/>
    </xf>
    <xf numFmtId="0" fontId="5" fillId="0" borderId="0" xfId="4" applyFont="1" applyBorder="1" applyAlignment="1" applyProtection="1">
      <alignment horizontal="center" vertical="center"/>
      <protection locked="0"/>
    </xf>
    <xf numFmtId="0" fontId="16" fillId="0" borderId="0" xfId="4" applyFont="1" applyBorder="1" applyAlignment="1" applyProtection="1">
      <alignment horizontal="center" vertical="center"/>
      <protection locked="0"/>
    </xf>
    <xf numFmtId="168" fontId="10" fillId="3" borderId="58" xfId="3" applyNumberFormat="1" applyFont="1" applyFill="1" applyBorder="1" applyAlignment="1" applyProtection="1">
      <alignment horizontal="center" vertical="center"/>
    </xf>
    <xf numFmtId="168" fontId="10" fillId="3" borderId="59" xfId="3" applyNumberFormat="1" applyFont="1" applyFill="1" applyBorder="1" applyAlignment="1" applyProtection="1">
      <alignment horizontal="center" vertical="center"/>
    </xf>
    <xf numFmtId="0" fontId="33" fillId="0" borderId="34" xfId="2" applyFont="1" applyFill="1" applyBorder="1" applyAlignment="1" applyProtection="1">
      <alignment horizontal="center" vertical="center" wrapText="1"/>
      <protection hidden="1"/>
    </xf>
    <xf numFmtId="49" fontId="33" fillId="0" borderId="33" xfId="2" applyNumberFormat="1" applyFont="1" applyFill="1" applyBorder="1" applyAlignment="1" applyProtection="1">
      <alignment horizontal="center" vertical="center" wrapText="1"/>
      <protection hidden="1"/>
    </xf>
    <xf numFmtId="49" fontId="33" fillId="0" borderId="38" xfId="2" applyNumberFormat="1" applyFont="1" applyFill="1" applyBorder="1" applyAlignment="1" applyProtection="1">
      <alignment horizontal="center" vertical="center" wrapText="1"/>
      <protection hidden="1"/>
    </xf>
    <xf numFmtId="0" fontId="33" fillId="0" borderId="34" xfId="2" applyFont="1" applyFill="1" applyBorder="1" applyAlignment="1" applyProtection="1">
      <alignment horizontal="center" vertical="center"/>
      <protection hidden="1"/>
    </xf>
    <xf numFmtId="49" fontId="33" fillId="0" borderId="33" xfId="2" applyNumberFormat="1" applyFont="1" applyFill="1" applyBorder="1" applyAlignment="1" applyProtection="1">
      <alignment horizontal="center" vertical="center"/>
      <protection hidden="1"/>
    </xf>
    <xf numFmtId="49" fontId="33" fillId="0" borderId="38" xfId="2" applyNumberFormat="1" applyFont="1" applyFill="1" applyBorder="1" applyAlignment="1" applyProtection="1">
      <alignment horizontal="center" vertical="center"/>
      <protection hidden="1"/>
    </xf>
    <xf numFmtId="0" fontId="9" fillId="0" borderId="0" xfId="2" applyFont="1" applyFill="1" applyBorder="1" applyAlignment="1" applyProtection="1">
      <alignment horizontal="center" vertical="center" wrapText="1"/>
    </xf>
    <xf numFmtId="0" fontId="5" fillId="0" borderId="6" xfId="2" applyFont="1" applyFill="1" applyBorder="1" applyAlignment="1" applyProtection="1">
      <alignment horizontal="left" vertical="center" wrapText="1"/>
    </xf>
    <xf numFmtId="0" fontId="5" fillId="0" borderId="7" xfId="2" applyFont="1" applyFill="1" applyBorder="1" applyAlignment="1" applyProtection="1">
      <alignment horizontal="left" vertical="center" wrapText="1"/>
    </xf>
    <xf numFmtId="0" fontId="5" fillId="0" borderId="8" xfId="2" applyFont="1" applyFill="1" applyBorder="1" applyAlignment="1" applyProtection="1">
      <alignment horizontal="center" vertical="center" wrapText="1"/>
    </xf>
    <xf numFmtId="171" fontId="10" fillId="3" borderId="32" xfId="19" applyFont="1" applyFill="1" applyBorder="1" applyAlignment="1" applyProtection="1">
      <alignment vertical="center" wrapText="1"/>
    </xf>
    <xf numFmtId="44" fontId="25" fillId="3" borderId="27" xfId="22" applyFont="1" applyFill="1" applyBorder="1" applyAlignment="1" applyProtection="1">
      <alignment horizontal="center" vertical="center"/>
    </xf>
    <xf numFmtId="44" fontId="25" fillId="3" borderId="76" xfId="22" applyFont="1" applyFill="1" applyBorder="1" applyAlignment="1" applyProtection="1">
      <alignment horizontal="center" vertical="center"/>
    </xf>
    <xf numFmtId="44" fontId="25" fillId="3" borderId="55" xfId="22" applyFont="1" applyFill="1" applyBorder="1" applyAlignment="1" applyProtection="1">
      <alignment horizontal="center" vertical="center"/>
    </xf>
    <xf numFmtId="44" fontId="25" fillId="3" borderId="37" xfId="22" applyFont="1" applyFill="1" applyBorder="1" applyAlignment="1" applyProtection="1">
      <alignment horizontal="center" vertical="center"/>
    </xf>
    <xf numFmtId="44" fontId="25" fillId="3" borderId="73" xfId="22" applyFont="1" applyFill="1" applyBorder="1" applyAlignment="1" applyProtection="1">
      <alignment horizontal="center" vertical="center"/>
    </xf>
    <xf numFmtId="44" fontId="25" fillId="3" borderId="74" xfId="22" applyFont="1" applyFill="1" applyBorder="1" applyAlignment="1" applyProtection="1">
      <alignment horizontal="center" vertical="center"/>
    </xf>
    <xf numFmtId="164" fontId="11" fillId="0" borderId="2" xfId="3" applyFont="1" applyFill="1" applyBorder="1" applyAlignment="1" applyProtection="1">
      <alignment horizontal="center" vertical="center"/>
    </xf>
    <xf numFmtId="164" fontId="11" fillId="0" borderId="1" xfId="3" applyFont="1" applyFill="1" applyBorder="1" applyAlignment="1" applyProtection="1">
      <alignment horizontal="center" vertical="center"/>
    </xf>
    <xf numFmtId="164" fontId="11" fillId="0" borderId="6" xfId="3" applyFont="1" applyFill="1" applyBorder="1" applyAlignment="1" applyProtection="1">
      <alignment horizontal="center" vertical="center"/>
    </xf>
    <xf numFmtId="164" fontId="5" fillId="0" borderId="78" xfId="3" applyFont="1" applyFill="1" applyBorder="1" applyAlignment="1" applyProtection="1">
      <alignment horizontal="center" vertical="center"/>
    </xf>
    <xf numFmtId="164" fontId="5" fillId="0" borderId="10" xfId="3" applyFont="1" applyFill="1" applyBorder="1" applyAlignment="1" applyProtection="1">
      <alignment horizontal="center" vertical="center"/>
    </xf>
    <xf numFmtId="164" fontId="5" fillId="0" borderId="23" xfId="3" applyFont="1" applyFill="1" applyBorder="1" applyAlignment="1" applyProtection="1">
      <alignment horizontal="center" vertical="center"/>
    </xf>
    <xf numFmtId="44" fontId="5" fillId="0" borderId="51" xfId="22" applyFont="1" applyFill="1" applyBorder="1" applyAlignment="1" applyProtection="1">
      <alignment horizontal="right" vertical="center"/>
    </xf>
    <xf numFmtId="44" fontId="5" fillId="0" borderId="76" xfId="22" applyFont="1" applyFill="1" applyBorder="1" applyAlignment="1" applyProtection="1">
      <alignment horizontal="right" vertical="center"/>
    </xf>
    <xf numFmtId="44" fontId="5" fillId="0" borderId="43" xfId="22" applyFont="1" applyFill="1" applyBorder="1" applyAlignment="1" applyProtection="1">
      <alignment horizontal="right" vertical="center"/>
    </xf>
    <xf numFmtId="174" fontId="8" fillId="0" borderId="51" xfId="22" applyNumberFormat="1" applyFont="1" applyFill="1" applyBorder="1" applyAlignment="1" applyProtection="1">
      <alignment horizontal="center" vertical="center"/>
    </xf>
    <xf numFmtId="44" fontId="8" fillId="0" borderId="76" xfId="22" applyFont="1" applyFill="1" applyBorder="1" applyAlignment="1" applyProtection="1">
      <alignment horizontal="center" vertical="center"/>
    </xf>
    <xf numFmtId="44" fontId="8" fillId="0" borderId="43" xfId="22" applyFont="1" applyFill="1" applyBorder="1" applyAlignment="1" applyProtection="1">
      <alignment horizontal="center" vertical="center"/>
    </xf>
    <xf numFmtId="44" fontId="8" fillId="0" borderId="51" xfId="22" applyFont="1" applyFill="1" applyBorder="1" applyAlignment="1" applyProtection="1">
      <alignment horizontal="center" vertical="center"/>
    </xf>
    <xf numFmtId="44" fontId="5" fillId="0" borderId="83" xfId="22" applyFont="1" applyFill="1" applyBorder="1" applyAlignment="1" applyProtection="1">
      <alignment horizontal="right" vertical="center"/>
    </xf>
    <xf numFmtId="44" fontId="5" fillId="0" borderId="74" xfId="22" applyFont="1" applyFill="1" applyBorder="1" applyAlignment="1" applyProtection="1">
      <alignment horizontal="right" vertical="center"/>
    </xf>
    <xf numFmtId="44" fontId="5" fillId="0" borderId="47" xfId="22" applyFont="1" applyFill="1" applyBorder="1" applyAlignment="1" applyProtection="1">
      <alignment horizontal="right" vertical="center"/>
    </xf>
    <xf numFmtId="44" fontId="25" fillId="3" borderId="36" xfId="22" applyFont="1" applyFill="1" applyBorder="1" applyAlignment="1" applyProtection="1">
      <alignment horizontal="center" vertical="center"/>
    </xf>
    <xf numFmtId="44" fontId="25" fillId="3" borderId="75" xfId="22" applyFont="1" applyFill="1" applyBorder="1" applyAlignment="1" applyProtection="1">
      <alignment horizontal="center" vertical="center"/>
    </xf>
    <xf numFmtId="44" fontId="25" fillId="3" borderId="54" xfId="22" applyFont="1" applyFill="1" applyBorder="1" applyAlignment="1" applyProtection="1">
      <alignment horizontal="center" vertical="center"/>
    </xf>
    <xf numFmtId="0" fontId="0" fillId="0" borderId="2" xfId="2" applyFont="1" applyFill="1" applyBorder="1" applyAlignment="1" applyProtection="1">
      <alignment horizontal="center" vertical="center"/>
      <protection locked="0"/>
    </xf>
    <xf numFmtId="49" fontId="0" fillId="0" borderId="3" xfId="2" applyNumberFormat="1" applyFont="1" applyFill="1" applyBorder="1" applyAlignment="1" applyProtection="1">
      <alignment horizontal="center" vertical="center"/>
      <protection locked="0"/>
    </xf>
    <xf numFmtId="0" fontId="3" fillId="0" borderId="3" xfId="2" applyFont="1" applyFill="1" applyBorder="1" applyAlignment="1" applyProtection="1">
      <alignment horizontal="center" vertical="center" wrapText="1"/>
      <protection locked="0"/>
    </xf>
    <xf numFmtId="0" fontId="3" fillId="0" borderId="4" xfId="2" applyFont="1" applyFill="1" applyBorder="1" applyAlignment="1" applyProtection="1">
      <alignment horizontal="center" vertical="center" wrapText="1"/>
      <protection locked="0"/>
    </xf>
    <xf numFmtId="0" fontId="0" fillId="0" borderId="1" xfId="2" applyFont="1" applyFill="1" applyBorder="1" applyAlignment="1" applyProtection="1">
      <alignment vertical="center"/>
      <protection locked="0"/>
    </xf>
    <xf numFmtId="49" fontId="0" fillId="0" borderId="0" xfId="2" applyNumberFormat="1" applyFont="1" applyFill="1" applyBorder="1" applyAlignment="1" applyProtection="1">
      <alignment horizontal="center" vertical="center"/>
      <protection locked="0"/>
    </xf>
    <xf numFmtId="0" fontId="4" fillId="0" borderId="0" xfId="2" applyFont="1" applyFill="1" applyBorder="1" applyAlignment="1" applyProtection="1">
      <alignment horizontal="center" vertical="center" wrapText="1"/>
      <protection locked="0"/>
    </xf>
    <xf numFmtId="0" fontId="4" fillId="0" borderId="5" xfId="2" applyFont="1" applyFill="1" applyBorder="1" applyAlignment="1" applyProtection="1">
      <alignment horizontal="center" vertical="center" wrapText="1"/>
      <protection locked="0"/>
    </xf>
    <xf numFmtId="0" fontId="6" fillId="0" borderId="0" xfId="2" applyFont="1" applyFill="1" applyBorder="1" applyAlignment="1" applyProtection="1">
      <alignment horizontal="center" vertical="center" wrapText="1"/>
      <protection locked="0"/>
    </xf>
    <xf numFmtId="0" fontId="6" fillId="0" borderId="5" xfId="2" applyFont="1" applyFill="1" applyBorder="1" applyAlignment="1" applyProtection="1">
      <alignment horizontal="center" vertical="center" wrapText="1"/>
      <protection locked="0"/>
    </xf>
    <xf numFmtId="0" fontId="0" fillId="0" borderId="0" xfId="2" applyFont="1" applyFill="1" applyBorder="1" applyAlignment="1" applyProtection="1">
      <alignment horizontal="center" vertical="center"/>
      <protection locked="0"/>
    </xf>
    <xf numFmtId="0" fontId="7" fillId="0" borderId="0" xfId="2" applyFont="1" applyFill="1" applyBorder="1" applyAlignment="1" applyProtection="1">
      <alignment horizontal="left" vertical="center" wrapText="1"/>
      <protection locked="0"/>
    </xf>
    <xf numFmtId="0" fontId="5" fillId="0" borderId="0" xfId="2" applyFont="1" applyFill="1" applyBorder="1" applyAlignment="1" applyProtection="1">
      <alignment horizontal="center" vertical="center" wrapText="1"/>
      <protection locked="0"/>
    </xf>
    <xf numFmtId="4" fontId="5" fillId="0" borderId="0" xfId="2" applyNumberFormat="1" applyFont="1" applyFill="1" applyBorder="1" applyAlignment="1" applyProtection="1">
      <alignment horizontal="center" vertical="center" wrapText="1"/>
      <protection locked="0"/>
    </xf>
    <xf numFmtId="0" fontId="5" fillId="0" borderId="5" xfId="2" applyFont="1" applyFill="1" applyBorder="1" applyAlignment="1" applyProtection="1">
      <alignment horizontal="center" vertical="center" wrapText="1"/>
      <protection locked="0"/>
    </xf>
    <xf numFmtId="0" fontId="0" fillId="0" borderId="1" xfId="2" applyFont="1" applyBorder="1" applyAlignment="1" applyProtection="1">
      <alignment vertical="center" wrapText="1"/>
    </xf>
    <xf numFmtId="49" fontId="0" fillId="0" borderId="0" xfId="2" applyNumberFormat="1" applyFont="1" applyBorder="1" applyAlignment="1" applyProtection="1">
      <alignment horizontal="center" vertical="center" wrapText="1"/>
    </xf>
    <xf numFmtId="0" fontId="0" fillId="0" borderId="0" xfId="2" applyFont="1" applyBorder="1" applyAlignment="1" applyProtection="1">
      <alignment vertical="center" wrapText="1"/>
    </xf>
    <xf numFmtId="0" fontId="0" fillId="0" borderId="0" xfId="2" applyFont="1" applyBorder="1" applyAlignment="1" applyProtection="1">
      <alignment horizontal="left" vertical="center" wrapText="1"/>
    </xf>
    <xf numFmtId="0" fontId="0" fillId="0" borderId="0" xfId="2" applyFont="1" applyBorder="1" applyAlignment="1" applyProtection="1">
      <alignment horizontal="center" vertical="center" wrapText="1"/>
    </xf>
    <xf numFmtId="4" fontId="0" fillId="0" borderId="0" xfId="2" applyNumberFormat="1" applyFont="1" applyBorder="1" applyAlignment="1" applyProtection="1">
      <alignment horizontal="center" vertical="center" wrapText="1"/>
    </xf>
    <xf numFmtId="0" fontId="0" fillId="0" borderId="5" xfId="2" applyFont="1" applyBorder="1" applyAlignment="1" applyProtection="1">
      <alignment horizontal="center" vertical="center" wrapText="1"/>
    </xf>
    <xf numFmtId="4" fontId="10" fillId="3" borderId="63" xfId="2" applyNumberFormat="1" applyFont="1" applyFill="1" applyBorder="1" applyAlignment="1" applyProtection="1">
      <alignment horizontal="center" vertical="center" wrapText="1"/>
    </xf>
    <xf numFmtId="166" fontId="36" fillId="0" borderId="33" xfId="3" applyNumberFormat="1" applyFont="1" applyFill="1" applyBorder="1" applyAlignment="1" applyProtection="1">
      <alignment vertical="center" wrapText="1"/>
      <protection hidden="1"/>
    </xf>
    <xf numFmtId="4" fontId="17" fillId="3" borderId="16" xfId="2" applyNumberFormat="1" applyFont="1" applyFill="1" applyBorder="1" applyAlignment="1" applyProtection="1">
      <alignment horizontal="center" vertical="center"/>
    </xf>
    <xf numFmtId="10" fontId="37" fillId="8" borderId="15" xfId="23" applyNumberFormat="1" applyFont="1" applyFill="1" applyBorder="1" applyAlignment="1" applyProtection="1">
      <alignment horizontal="right" vertical="center"/>
      <protection locked="0"/>
    </xf>
    <xf numFmtId="166" fontId="38" fillId="9" borderId="70" xfId="21" applyNumberFormat="1" applyFont="1" applyFill="1" applyBorder="1" applyAlignment="1" applyProtection="1">
      <alignment horizontal="right" vertical="center" wrapText="1"/>
      <protection locked="0" hidden="1"/>
    </xf>
    <xf numFmtId="166" fontId="38" fillId="9" borderId="25" xfId="21" applyNumberFormat="1" applyFont="1" applyFill="1" applyBorder="1" applyAlignment="1" applyProtection="1">
      <alignment horizontal="right" vertical="center" wrapText="1"/>
      <protection locked="0" hidden="1"/>
    </xf>
    <xf numFmtId="166" fontId="38" fillId="9" borderId="12" xfId="21" applyNumberFormat="1" applyFont="1" applyFill="1" applyBorder="1" applyAlignment="1" applyProtection="1">
      <alignment horizontal="right" vertical="center" wrapText="1"/>
      <protection locked="0" hidden="1"/>
    </xf>
    <xf numFmtId="166" fontId="38" fillId="9" borderId="26" xfId="21" applyNumberFormat="1" applyFont="1" applyFill="1" applyBorder="1" applyAlignment="1" applyProtection="1">
      <alignment horizontal="right" vertical="center" wrapText="1"/>
      <protection locked="0" hidden="1"/>
    </xf>
    <xf numFmtId="166" fontId="32" fillId="9" borderId="12" xfId="21" applyNumberFormat="1" applyFont="1" applyFill="1" applyBorder="1" applyAlignment="1" applyProtection="1">
      <alignment horizontal="left" vertical="center" wrapText="1"/>
      <protection locked="0"/>
    </xf>
    <xf numFmtId="166" fontId="32" fillId="9" borderId="12" xfId="21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2" applyFont="1" applyBorder="1" applyAlignment="1" applyProtection="1">
      <alignment horizontal="center" vertical="center"/>
      <protection locked="0"/>
    </xf>
    <xf numFmtId="0" fontId="3" fillId="0" borderId="0" xfId="2" applyFont="1" applyBorder="1" applyAlignment="1" applyProtection="1">
      <alignment horizontal="center" vertical="center"/>
      <protection locked="0"/>
    </xf>
    <xf numFmtId="0" fontId="3" fillId="0" borderId="0" xfId="2" applyFont="1" applyAlignment="1" applyProtection="1">
      <alignment vertical="center"/>
      <protection locked="0"/>
    </xf>
    <xf numFmtId="0" fontId="0" fillId="0" borderId="0" xfId="2" applyFont="1" applyBorder="1" applyAlignment="1" applyProtection="1">
      <alignment vertical="center"/>
      <protection locked="0"/>
    </xf>
    <xf numFmtId="0" fontId="0" fillId="0" borderId="0" xfId="2" applyFont="1" applyAlignment="1" applyProtection="1">
      <alignment vertical="center"/>
      <protection locked="0"/>
    </xf>
    <xf numFmtId="0" fontId="4" fillId="0" borderId="0" xfId="2" applyFont="1" applyBorder="1" applyAlignment="1" applyProtection="1">
      <alignment horizontal="center" vertical="center"/>
      <protection locked="0"/>
    </xf>
    <xf numFmtId="0" fontId="4" fillId="2" borderId="0" xfId="2" applyFont="1" applyFill="1" applyAlignment="1" applyProtection="1">
      <alignment vertical="center"/>
      <protection locked="0"/>
    </xf>
    <xf numFmtId="0" fontId="4" fillId="0" borderId="0" xfId="2" applyFont="1" applyAlignment="1" applyProtection="1">
      <alignment vertical="center"/>
      <protection locked="0"/>
    </xf>
    <xf numFmtId="0" fontId="6" fillId="0" borderId="0" xfId="2" applyFont="1" applyBorder="1" applyAlignment="1" applyProtection="1">
      <alignment horizontal="center" vertical="center"/>
      <protection locked="0"/>
    </xf>
    <xf numFmtId="0" fontId="6" fillId="2" borderId="0" xfId="2" applyFont="1" applyFill="1" applyAlignment="1" applyProtection="1">
      <alignment vertical="center"/>
      <protection locked="0"/>
    </xf>
    <xf numFmtId="0" fontId="6" fillId="0" borderId="0" xfId="2" applyFont="1" applyAlignment="1" applyProtection="1">
      <alignment vertical="center"/>
      <protection locked="0"/>
    </xf>
    <xf numFmtId="0" fontId="24" fillId="0" borderId="0" xfId="2" applyFont="1" applyAlignment="1" applyProtection="1">
      <alignment vertical="center"/>
      <protection locked="0"/>
    </xf>
    <xf numFmtId="4" fontId="24" fillId="0" borderId="0" xfId="2" applyNumberFormat="1" applyFont="1" applyAlignment="1" applyProtection="1">
      <alignment horizontal="center" vertical="center"/>
      <protection locked="0"/>
    </xf>
    <xf numFmtId="171" fontId="24" fillId="2" borderId="0" xfId="19" applyFont="1" applyFill="1" applyBorder="1" applyAlignment="1" applyProtection="1">
      <alignment horizontal="left" vertical="center"/>
      <protection locked="0"/>
    </xf>
    <xf numFmtId="165" fontId="24" fillId="0" borderId="0" xfId="2" applyNumberFormat="1" applyFont="1" applyBorder="1" applyAlignment="1" applyProtection="1">
      <alignment horizontal="center" vertical="center"/>
      <protection locked="0"/>
    </xf>
    <xf numFmtId="0" fontId="5" fillId="2" borderId="0" xfId="2" applyFont="1" applyFill="1" applyBorder="1" applyAlignment="1" applyProtection="1">
      <alignment vertical="center" wrapText="1"/>
      <protection locked="0"/>
    </xf>
    <xf numFmtId="0" fontId="5" fillId="0" borderId="0" xfId="2" applyFont="1" applyBorder="1" applyAlignment="1" applyProtection="1">
      <alignment vertical="center" wrapText="1"/>
      <protection locked="0"/>
    </xf>
    <xf numFmtId="0" fontId="8" fillId="0" borderId="0" xfId="2" applyFont="1" applyBorder="1" applyAlignment="1" applyProtection="1">
      <alignment vertical="center"/>
      <protection locked="0"/>
    </xf>
    <xf numFmtId="0" fontId="8" fillId="0" borderId="0" xfId="2" applyFont="1" applyAlignment="1" applyProtection="1">
      <alignment vertical="center"/>
      <protection locked="0"/>
    </xf>
    <xf numFmtId="4" fontId="5" fillId="0" borderId="0" xfId="2" applyNumberFormat="1" applyFont="1" applyBorder="1" applyAlignment="1" applyProtection="1">
      <alignment horizontal="center" vertical="center" wrapText="1"/>
      <protection locked="0"/>
    </xf>
    <xf numFmtId="171" fontId="5" fillId="2" borderId="0" xfId="19" applyFont="1" applyFill="1" applyBorder="1" applyAlignment="1" applyProtection="1">
      <alignment horizontal="left" vertical="center" wrapText="1"/>
      <protection locked="0"/>
    </xf>
    <xf numFmtId="165" fontId="5" fillId="0" borderId="0" xfId="2" applyNumberFormat="1" applyFont="1" applyBorder="1" applyAlignment="1" applyProtection="1">
      <alignment horizontal="center" vertical="center" wrapText="1"/>
      <protection locked="0"/>
    </xf>
    <xf numFmtId="171" fontId="5" fillId="0" borderId="0" xfId="2" applyNumberFormat="1" applyFont="1" applyBorder="1" applyAlignment="1" applyProtection="1">
      <alignment horizontal="center" vertical="center" wrapText="1"/>
      <protection locked="0"/>
    </xf>
    <xf numFmtId="0" fontId="4" fillId="2" borderId="0" xfId="2" applyFont="1" applyFill="1" applyBorder="1" applyAlignment="1" applyProtection="1">
      <alignment vertical="center" wrapText="1"/>
      <protection locked="0"/>
    </xf>
    <xf numFmtId="0" fontId="4" fillId="0" borderId="0" xfId="2" applyFont="1" applyBorder="1" applyAlignment="1" applyProtection="1">
      <alignment vertical="center" wrapText="1"/>
      <protection locked="0"/>
    </xf>
    <xf numFmtId="0" fontId="27" fillId="0" borderId="0" xfId="2" applyFont="1" applyFill="1" applyBorder="1" applyAlignment="1" applyProtection="1">
      <alignment vertical="center"/>
      <protection locked="0"/>
    </xf>
    <xf numFmtId="0" fontId="27" fillId="0" borderId="0" xfId="2" applyFont="1" applyFill="1" applyAlignment="1" applyProtection="1">
      <alignment vertical="center"/>
      <protection locked="0"/>
    </xf>
    <xf numFmtId="0" fontId="13" fillId="0" borderId="0" xfId="2" applyFont="1" applyFill="1" applyBorder="1" applyAlignment="1" applyProtection="1">
      <alignment horizontal="center" vertical="center"/>
      <protection locked="0"/>
    </xf>
    <xf numFmtId="0" fontId="13" fillId="0" borderId="0" xfId="2" applyFont="1" applyFill="1" applyAlignment="1" applyProtection="1">
      <alignment horizontal="center" vertical="center"/>
      <protection locked="0"/>
    </xf>
    <xf numFmtId="171" fontId="0" fillId="0" borderId="0" xfId="19" applyFont="1" applyFill="1" applyBorder="1" applyAlignment="1" applyProtection="1">
      <alignment horizontal="center" vertical="center" wrapText="1"/>
      <protection locked="0"/>
    </xf>
    <xf numFmtId="165" fontId="13" fillId="0" borderId="0" xfId="2" applyNumberFormat="1" applyFont="1" applyBorder="1" applyAlignment="1" applyProtection="1">
      <alignment horizontal="center" vertical="center" wrapText="1"/>
      <protection locked="0"/>
    </xf>
    <xf numFmtId="171" fontId="0" fillId="0" borderId="0" xfId="19" applyFont="1" applyFill="1" applyBorder="1" applyAlignment="1" applyProtection="1">
      <alignment horizontal="center" vertical="center"/>
      <protection locked="0"/>
    </xf>
    <xf numFmtId="165" fontId="13" fillId="0" borderId="0" xfId="2" applyNumberFormat="1" applyFont="1" applyBorder="1" applyAlignment="1" applyProtection="1">
      <alignment horizontal="centerContinuous" vertical="center" wrapText="1"/>
      <protection locked="0"/>
    </xf>
    <xf numFmtId="0" fontId="0" fillId="0" borderId="0" xfId="2" applyFont="1" applyBorder="1" applyAlignment="1" applyProtection="1">
      <alignment horizontal="right" vertical="center" wrapText="1"/>
      <protection locked="0"/>
    </xf>
    <xf numFmtId="172" fontId="0" fillId="0" borderId="0" xfId="2" applyNumberFormat="1" applyFont="1" applyBorder="1" applyAlignment="1" applyProtection="1">
      <alignment horizontal="center" vertical="center" wrapText="1"/>
      <protection locked="0"/>
    </xf>
    <xf numFmtId="0" fontId="0" fillId="0" borderId="0" xfId="2" applyFont="1" applyAlignment="1" applyProtection="1">
      <alignment horizontal="center" vertical="center"/>
      <protection locked="0"/>
    </xf>
    <xf numFmtId="0" fontId="5" fillId="0" borderId="0" xfId="2" applyFont="1" applyAlignment="1" applyProtection="1">
      <alignment horizontal="center" vertical="center"/>
      <protection locked="0"/>
    </xf>
    <xf numFmtId="0" fontId="16" fillId="0" borderId="0" xfId="2" applyFont="1" applyAlignment="1" applyProtection="1">
      <alignment horizontal="center" vertical="center"/>
      <protection locked="0"/>
    </xf>
    <xf numFmtId="0" fontId="28" fillId="0" borderId="0" xfId="2" applyFont="1" applyAlignment="1" applyProtection="1">
      <protection locked="0"/>
    </xf>
    <xf numFmtId="171" fontId="0" fillId="0" borderId="0" xfId="19" applyFont="1" applyFill="1" applyBorder="1" applyAlignment="1" applyProtection="1">
      <alignment vertical="center"/>
      <protection locked="0"/>
    </xf>
    <xf numFmtId="165" fontId="13" fillId="0" borderId="0" xfId="2" applyNumberFormat="1" applyFont="1" applyAlignment="1" applyProtection="1">
      <alignment horizontal="center" vertical="center"/>
      <protection locked="0"/>
    </xf>
    <xf numFmtId="4" fontId="0" fillId="0" borderId="0" xfId="2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2" applyFont="1" applyFill="1" applyBorder="1" applyAlignment="1" applyProtection="1">
      <alignment vertical="center"/>
      <protection locked="0"/>
    </xf>
    <xf numFmtId="0" fontId="0" fillId="0" borderId="0" xfId="2" applyFont="1" applyFill="1" applyAlignment="1" applyProtection="1">
      <alignment vertical="center"/>
      <protection locked="0"/>
    </xf>
    <xf numFmtId="0" fontId="0" fillId="2" borderId="0" xfId="2" applyNumberFormat="1" applyFont="1" applyFill="1" applyBorder="1" applyAlignment="1" applyProtection="1">
      <alignment horizontal="center" vertical="center" wrapText="1"/>
      <protection locked="0"/>
    </xf>
    <xf numFmtId="0" fontId="8" fillId="0" borderId="0" xfId="2" applyFont="1" applyAlignment="1" applyProtection="1">
      <protection locked="0"/>
    </xf>
    <xf numFmtId="0" fontId="16" fillId="0" borderId="0" xfId="2" applyFont="1" applyBorder="1" applyAlignment="1" applyProtection="1">
      <protection locked="0"/>
    </xf>
    <xf numFmtId="0" fontId="16" fillId="0" borderId="0" xfId="2" applyFont="1" applyAlignment="1" applyProtection="1">
      <protection locked="0"/>
    </xf>
    <xf numFmtId="0" fontId="5" fillId="0" borderId="2" xfId="2" applyFont="1" applyBorder="1" applyAlignment="1" applyProtection="1">
      <alignment horizontal="left" vertical="center" wrapText="1"/>
    </xf>
    <xf numFmtId="0" fontId="5" fillId="0" borderId="3" xfId="2" applyFont="1" applyBorder="1" applyAlignment="1" applyProtection="1">
      <alignment horizontal="left" vertical="center" wrapText="1"/>
    </xf>
    <xf numFmtId="0" fontId="5" fillId="0" borderId="3" xfId="2" applyFont="1" applyBorder="1" applyAlignment="1" applyProtection="1">
      <alignment vertical="center" wrapText="1"/>
    </xf>
    <xf numFmtId="0" fontId="5" fillId="0" borderId="4" xfId="2" applyFont="1" applyBorder="1" applyAlignment="1" applyProtection="1">
      <alignment vertical="center" wrapText="1"/>
    </xf>
    <xf numFmtId="0" fontId="5" fillId="0" borderId="1" xfId="2" applyFont="1" applyBorder="1" applyAlignment="1" applyProtection="1">
      <alignment horizontal="center" vertical="center" wrapText="1"/>
    </xf>
    <xf numFmtId="0" fontId="5" fillId="0" borderId="0" xfId="2" applyFont="1" applyBorder="1" applyAlignment="1" applyProtection="1">
      <alignment vertical="center" wrapText="1"/>
    </xf>
    <xf numFmtId="4" fontId="5" fillId="0" borderId="0" xfId="2" applyNumberFormat="1" applyFont="1" applyBorder="1" applyAlignment="1" applyProtection="1">
      <alignment horizontal="center" vertical="center" wrapText="1"/>
    </xf>
    <xf numFmtId="4" fontId="5" fillId="0" borderId="5" xfId="2" applyNumberFormat="1" applyFont="1" applyBorder="1" applyAlignment="1" applyProtection="1">
      <alignment horizontal="center" vertical="center" wrapText="1"/>
    </xf>
    <xf numFmtId="0" fontId="5" fillId="0" borderId="1" xfId="2" applyFont="1" applyBorder="1" applyAlignment="1" applyProtection="1">
      <alignment horizontal="left" vertical="center" wrapText="1"/>
    </xf>
    <xf numFmtId="0" fontId="5" fillId="0" borderId="0" xfId="2" applyFont="1" applyBorder="1" applyAlignment="1" applyProtection="1">
      <alignment horizontal="left" vertical="center" wrapText="1"/>
    </xf>
    <xf numFmtId="0" fontId="12" fillId="0" borderId="0" xfId="2" applyFont="1" applyBorder="1" applyAlignment="1" applyProtection="1">
      <alignment vertical="center" wrapText="1"/>
    </xf>
    <xf numFmtId="173" fontId="12" fillId="0" borderId="0" xfId="2" applyNumberFormat="1" applyFont="1" applyFill="1" applyBorder="1" applyAlignment="1" applyProtection="1">
      <alignment horizontal="right" vertical="center" wrapText="1"/>
    </xf>
    <xf numFmtId="171" fontId="26" fillId="0" borderId="5" xfId="2" applyNumberFormat="1" applyFont="1" applyBorder="1" applyAlignment="1" applyProtection="1">
      <alignment vertical="center" wrapText="1"/>
    </xf>
    <xf numFmtId="4" fontId="5" fillId="0" borderId="0" xfId="2" applyNumberFormat="1" applyFont="1" applyBorder="1" applyAlignment="1" applyProtection="1">
      <alignment vertical="center" wrapText="1"/>
    </xf>
    <xf numFmtId="4" fontId="12" fillId="0" borderId="0" xfId="2" applyNumberFormat="1" applyFont="1" applyFill="1" applyBorder="1" applyAlignment="1" applyProtection="1">
      <alignment horizontal="right" vertical="center" wrapText="1"/>
    </xf>
    <xf numFmtId="0" fontId="4" fillId="0" borderId="5" xfId="2" applyFont="1" applyBorder="1" applyAlignment="1" applyProtection="1">
      <alignment vertical="center" wrapText="1"/>
    </xf>
    <xf numFmtId="0" fontId="12" fillId="0" borderId="0" xfId="2" applyFont="1" applyBorder="1" applyAlignment="1" applyProtection="1">
      <alignment horizontal="left" vertical="center"/>
    </xf>
    <xf numFmtId="174" fontId="12" fillId="0" borderId="0" xfId="22" applyNumberFormat="1" applyFont="1" applyBorder="1" applyAlignment="1" applyProtection="1">
      <alignment vertical="center"/>
    </xf>
    <xf numFmtId="0" fontId="5" fillId="0" borderId="0" xfId="2" applyFont="1" applyFill="1" applyBorder="1" applyAlignment="1" applyProtection="1">
      <alignment horizontal="left" vertical="center" wrapText="1"/>
    </xf>
    <xf numFmtId="0" fontId="4" fillId="0" borderId="18" xfId="2" applyFont="1" applyBorder="1" applyAlignment="1" applyProtection="1">
      <alignment horizontal="center" vertical="center" wrapText="1"/>
    </xf>
    <xf numFmtId="0" fontId="4" fillId="0" borderId="8" xfId="2" applyFont="1" applyBorder="1" applyAlignment="1" applyProtection="1">
      <alignment vertical="center" wrapText="1"/>
    </xf>
    <xf numFmtId="0" fontId="4" fillId="0" borderId="19" xfId="2" applyFont="1" applyBorder="1" applyAlignment="1" applyProtection="1">
      <alignment vertical="center" wrapText="1"/>
    </xf>
    <xf numFmtId="0" fontId="4" fillId="0" borderId="7" xfId="2" applyFont="1" applyBorder="1" applyAlignment="1" applyProtection="1">
      <alignment horizontal="center" vertical="center" wrapText="1"/>
    </xf>
    <xf numFmtId="0" fontId="10" fillId="3" borderId="27" xfId="2" applyFont="1" applyFill="1" applyBorder="1" applyAlignment="1" applyProtection="1">
      <alignment horizontal="center" vertical="center" wrapText="1"/>
    </xf>
    <xf numFmtId="0" fontId="10" fillId="3" borderId="22" xfId="2" applyFont="1" applyFill="1" applyBorder="1" applyAlignment="1" applyProtection="1">
      <alignment horizontal="center" vertical="center" wrapText="1"/>
    </xf>
    <xf numFmtId="165" fontId="15" fillId="3" borderId="27" xfId="2" applyNumberFormat="1" applyFont="1" applyFill="1" applyBorder="1" applyAlignment="1" applyProtection="1">
      <alignment horizontal="center" vertical="center" wrapText="1"/>
    </xf>
    <xf numFmtId="167" fontId="12" fillId="6" borderId="28" xfId="2" applyNumberFormat="1" applyFont="1" applyFill="1" applyBorder="1" applyAlignment="1" applyProtection="1">
      <alignment horizontal="center" vertical="center" wrapText="1"/>
    </xf>
    <xf numFmtId="0" fontId="12" fillId="6" borderId="29" xfId="2" applyFont="1" applyFill="1" applyBorder="1" applyAlignment="1" applyProtection="1">
      <alignment horizontal="center" vertical="center" wrapText="1"/>
    </xf>
    <xf numFmtId="0" fontId="10" fillId="3" borderId="32" xfId="2" applyFont="1" applyFill="1" applyBorder="1" applyAlignment="1" applyProtection="1">
      <alignment horizontal="center" vertical="center" wrapText="1"/>
    </xf>
    <xf numFmtId="0" fontId="34" fillId="0" borderId="0" xfId="2" applyFont="1" applyBorder="1" applyAlignment="1" applyProtection="1">
      <alignment horizontal="center" vertical="center"/>
      <protection locked="0"/>
    </xf>
    <xf numFmtId="0" fontId="5" fillId="0" borderId="0" xfId="2" applyFont="1" applyBorder="1" applyAlignment="1" applyProtection="1">
      <alignment horizontal="center" vertical="center"/>
      <protection locked="0"/>
    </xf>
    <xf numFmtId="0" fontId="4" fillId="0" borderId="0" xfId="2" applyFont="1" applyBorder="1" applyAlignment="1" applyProtection="1">
      <alignment vertical="center"/>
      <protection locked="0"/>
    </xf>
    <xf numFmtId="0" fontId="24" fillId="0" borderId="0" xfId="2" applyFont="1" applyAlignment="1" applyProtection="1">
      <alignment horizontal="center" vertical="center"/>
      <protection locked="0"/>
    </xf>
    <xf numFmtId="0" fontId="27" fillId="0" borderId="0" xfId="2" applyFont="1" applyAlignment="1" applyProtection="1">
      <alignment vertical="center"/>
      <protection locked="0"/>
    </xf>
    <xf numFmtId="0" fontId="2" fillId="0" borderId="0" xfId="2" applyProtection="1">
      <protection locked="0"/>
    </xf>
    <xf numFmtId="10" fontId="13" fillId="0" borderId="52" xfId="1" applyNumberFormat="1" applyFont="1" applyFill="1" applyBorder="1" applyAlignment="1" applyProtection="1">
      <alignment horizontal="center" vertical="center"/>
      <protection locked="0"/>
    </xf>
    <xf numFmtId="10" fontId="13" fillId="0" borderId="53" xfId="1" applyNumberFormat="1" applyFont="1" applyFill="1" applyBorder="1" applyAlignment="1" applyProtection="1">
      <alignment horizontal="center" vertical="center"/>
      <protection locked="0"/>
    </xf>
    <xf numFmtId="179" fontId="2" fillId="0" borderId="0" xfId="2" applyNumberFormat="1" applyProtection="1">
      <protection locked="0"/>
    </xf>
    <xf numFmtId="44" fontId="2" fillId="0" borderId="0" xfId="2" applyNumberFormat="1" applyProtection="1">
      <protection locked="0"/>
    </xf>
    <xf numFmtId="0" fontId="2" fillId="0" borderId="0" xfId="2" applyBorder="1" applyProtection="1">
      <protection locked="0"/>
    </xf>
    <xf numFmtId="44" fontId="2" fillId="0" borderId="0" xfId="2" applyNumberFormat="1" applyBorder="1" applyProtection="1">
      <protection locked="0"/>
    </xf>
    <xf numFmtId="0" fontId="0" fillId="0" borderId="0" xfId="2" applyFont="1" applyAlignment="1" applyProtection="1">
      <alignment horizontal="left" vertical="center"/>
      <protection locked="0"/>
    </xf>
    <xf numFmtId="0" fontId="13" fillId="0" borderId="0" xfId="2" applyFont="1" applyAlignment="1" applyProtection="1">
      <alignment horizontal="left" vertical="center"/>
      <protection locked="0"/>
    </xf>
    <xf numFmtId="0" fontId="2" fillId="0" borderId="0" xfId="2" applyAlignment="1" applyProtection="1">
      <alignment vertical="center"/>
      <protection locked="0"/>
    </xf>
    <xf numFmtId="10" fontId="2" fillId="0" borderId="0" xfId="2" applyNumberFormat="1" applyAlignment="1" applyProtection="1">
      <alignment vertical="center"/>
      <protection locked="0"/>
    </xf>
    <xf numFmtId="0" fontId="0" fillId="0" borderId="0" xfId="2" applyFont="1" applyBorder="1" applyAlignment="1" applyProtection="1">
      <alignment horizontal="center" vertical="center" wrapText="1"/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vertical="center"/>
      <protection locked="0"/>
    </xf>
    <xf numFmtId="0" fontId="1" fillId="0" borderId="0" xfId="2" applyFont="1" applyAlignment="1" applyProtection="1">
      <alignment horizontal="center" vertical="center"/>
      <protection locked="0"/>
    </xf>
    <xf numFmtId="0" fontId="0" fillId="0" borderId="0" xfId="0" applyFont="1" applyBorder="1" applyAlignment="1" applyProtection="1">
      <alignment horizontal="center" vertical="center"/>
      <protection locked="0"/>
    </xf>
    <xf numFmtId="0" fontId="0" fillId="0" borderId="0" xfId="0" applyFont="1" applyBorder="1" applyAlignment="1" applyProtection="1">
      <alignment vertical="center"/>
      <protection locked="0"/>
    </xf>
    <xf numFmtId="10" fontId="2" fillId="0" borderId="0" xfId="2" applyNumberFormat="1" applyBorder="1" applyAlignment="1" applyProtection="1">
      <protection locked="0"/>
    </xf>
    <xf numFmtId="10" fontId="31" fillId="0" borderId="0" xfId="23" applyNumberFormat="1" applyProtection="1">
      <protection locked="0"/>
    </xf>
    <xf numFmtId="0" fontId="4" fillId="0" borderId="2" xfId="2" applyFont="1" applyBorder="1" applyAlignment="1" applyProtection="1">
      <alignment vertical="center" wrapText="1"/>
    </xf>
    <xf numFmtId="0" fontId="4" fillId="0" borderId="3" xfId="2" applyFont="1" applyBorder="1" applyAlignment="1" applyProtection="1">
      <alignment vertical="center" wrapText="1"/>
    </xf>
    <xf numFmtId="0" fontId="0" fillId="0" borderId="3" xfId="2" applyFont="1" applyBorder="1" applyAlignment="1" applyProtection="1">
      <alignment vertical="center"/>
    </xf>
    <xf numFmtId="0" fontId="0" fillId="0" borderId="4" xfId="2" applyFont="1" applyBorder="1" applyAlignment="1" applyProtection="1">
      <alignment vertical="center"/>
    </xf>
    <xf numFmtId="0" fontId="5" fillId="0" borderId="1" xfId="2" applyFont="1" applyBorder="1" applyAlignment="1" applyProtection="1">
      <alignment vertical="center" wrapText="1"/>
    </xf>
    <xf numFmtId="0" fontId="5" fillId="0" borderId="0" xfId="2" applyFont="1" applyBorder="1" applyAlignment="1" applyProtection="1">
      <alignment horizontal="right" vertical="center" wrapText="1"/>
    </xf>
    <xf numFmtId="173" fontId="5" fillId="0" borderId="0" xfId="2" applyNumberFormat="1" applyFont="1" applyBorder="1" applyAlignment="1" applyProtection="1">
      <alignment vertical="center" wrapText="1"/>
    </xf>
    <xf numFmtId="0" fontId="8" fillId="0" borderId="0" xfId="2" applyFont="1" applyBorder="1" applyAlignment="1" applyProtection="1">
      <alignment vertical="center"/>
    </xf>
    <xf numFmtId="0" fontId="8" fillId="0" borderId="5" xfId="2" applyFont="1" applyBorder="1" applyAlignment="1" applyProtection="1">
      <alignment vertical="center"/>
    </xf>
    <xf numFmtId="0" fontId="8" fillId="0" borderId="1" xfId="2" applyFont="1" applyBorder="1" applyAlignment="1" applyProtection="1">
      <alignment vertical="center"/>
    </xf>
    <xf numFmtId="0" fontId="8" fillId="0" borderId="0" xfId="2" applyFont="1" applyBorder="1" applyAlignment="1" applyProtection="1">
      <alignment horizontal="right" vertical="center"/>
    </xf>
    <xf numFmtId="0" fontId="5" fillId="0" borderId="0" xfId="2" applyFont="1" applyBorder="1" applyAlignment="1" applyProtection="1">
      <alignment horizontal="right" vertical="center" wrapText="1"/>
    </xf>
    <xf numFmtId="0" fontId="5" fillId="0" borderId="0" xfId="2" applyFont="1" applyBorder="1" applyAlignment="1" applyProtection="1">
      <alignment horizontal="center" vertical="center" wrapText="1"/>
    </xf>
    <xf numFmtId="0" fontId="5" fillId="0" borderId="1" xfId="2" applyFont="1" applyBorder="1" applyAlignment="1" applyProtection="1">
      <alignment vertical="center"/>
    </xf>
    <xf numFmtId="0" fontId="5" fillId="0" borderId="0" xfId="2" applyFont="1" applyBorder="1" applyAlignment="1" applyProtection="1">
      <alignment vertical="center"/>
    </xf>
    <xf numFmtId="0" fontId="5" fillId="0" borderId="0" xfId="2" applyFont="1" applyBorder="1" applyAlignment="1" applyProtection="1">
      <alignment horizontal="right" vertical="center"/>
    </xf>
    <xf numFmtId="177" fontId="5" fillId="0" borderId="0" xfId="22" applyNumberFormat="1" applyFont="1" applyBorder="1" applyAlignment="1" applyProtection="1">
      <alignment vertical="center"/>
    </xf>
    <xf numFmtId="0" fontId="5" fillId="0" borderId="0" xfId="2" applyFont="1" applyBorder="1" applyAlignment="1" applyProtection="1">
      <alignment horizontal="left" vertical="center" wrapText="1"/>
    </xf>
    <xf numFmtId="178" fontId="5" fillId="0" borderId="0" xfId="22" applyNumberFormat="1" applyFont="1" applyBorder="1" applyAlignment="1" applyProtection="1">
      <alignment vertical="center"/>
    </xf>
    <xf numFmtId="0" fontId="4" fillId="0" borderId="18" xfId="2" applyFont="1" applyBorder="1" applyAlignment="1" applyProtection="1">
      <alignment vertical="center"/>
    </xf>
    <xf numFmtId="0" fontId="4" fillId="0" borderId="8" xfId="2" applyFont="1" applyBorder="1" applyAlignment="1" applyProtection="1">
      <alignment vertical="center"/>
    </xf>
    <xf numFmtId="0" fontId="4" fillId="0" borderId="0" xfId="2" applyFont="1" applyBorder="1" applyAlignment="1" applyProtection="1">
      <alignment vertical="center"/>
    </xf>
    <xf numFmtId="0" fontId="0" fillId="0" borderId="0" xfId="2" applyFont="1" applyBorder="1" applyAlignment="1" applyProtection="1">
      <alignment vertical="center"/>
    </xf>
    <xf numFmtId="0" fontId="0" fillId="0" borderId="5" xfId="2" applyFont="1" applyBorder="1" applyAlignment="1" applyProtection="1">
      <alignment vertical="center"/>
    </xf>
    <xf numFmtId="0" fontId="4" fillId="0" borderId="4" xfId="2" applyFont="1" applyBorder="1" applyAlignment="1" applyProtection="1">
      <alignment vertical="center" wrapText="1"/>
    </xf>
    <xf numFmtId="0" fontId="10" fillId="3" borderId="81" xfId="1" applyFont="1" applyFill="1" applyBorder="1" applyAlignment="1" applyProtection="1">
      <alignment horizontal="center" vertical="center"/>
    </xf>
    <xf numFmtId="0" fontId="10" fillId="3" borderId="79" xfId="1" applyFont="1" applyFill="1" applyBorder="1" applyAlignment="1" applyProtection="1">
      <alignment horizontal="center" vertical="center"/>
    </xf>
    <xf numFmtId="0" fontId="10" fillId="3" borderId="41" xfId="1" applyFont="1" applyFill="1" applyBorder="1" applyAlignment="1" applyProtection="1">
      <alignment horizontal="center" vertical="center"/>
    </xf>
    <xf numFmtId="176" fontId="10" fillId="3" borderId="27" xfId="1" applyNumberFormat="1" applyFont="1" applyFill="1" applyBorder="1" applyAlignment="1" applyProtection="1">
      <alignment horizontal="center" vertical="center"/>
    </xf>
    <xf numFmtId="176" fontId="10" fillId="3" borderId="37" xfId="1" applyNumberFormat="1" applyFont="1" applyFill="1" applyBorder="1" applyAlignment="1" applyProtection="1">
      <alignment horizontal="center" vertical="center"/>
    </xf>
    <xf numFmtId="0" fontId="10" fillId="3" borderId="82" xfId="1" applyFont="1" applyFill="1" applyBorder="1" applyAlignment="1" applyProtection="1">
      <alignment horizontal="center" vertical="center"/>
    </xf>
    <xf numFmtId="0" fontId="10" fillId="3" borderId="80" xfId="1" applyFont="1" applyFill="1" applyBorder="1" applyAlignment="1" applyProtection="1">
      <alignment horizontal="center" vertical="center"/>
    </xf>
    <xf numFmtId="0" fontId="10" fillId="3" borderId="42" xfId="1" applyFont="1" applyFill="1" applyBorder="1" applyAlignment="1" applyProtection="1">
      <alignment horizontal="center" vertical="center"/>
    </xf>
    <xf numFmtId="176" fontId="10" fillId="3" borderId="43" xfId="1" applyNumberFormat="1" applyFont="1" applyFill="1" applyBorder="1" applyAlignment="1" applyProtection="1">
      <alignment horizontal="center" vertical="center"/>
    </xf>
    <xf numFmtId="176" fontId="10" fillId="3" borderId="84" xfId="1" applyNumberFormat="1" applyFont="1" applyFill="1" applyBorder="1" applyAlignment="1" applyProtection="1">
      <alignment horizontal="center" vertical="center"/>
    </xf>
    <xf numFmtId="0" fontId="35" fillId="0" borderId="48" xfId="1" applyFont="1" applyBorder="1" applyAlignment="1" applyProtection="1">
      <alignment vertical="center"/>
    </xf>
    <xf numFmtId="0" fontId="35" fillId="0" borderId="22" xfId="1" applyFont="1" applyBorder="1" applyAlignment="1" applyProtection="1">
      <alignment vertical="center"/>
    </xf>
    <xf numFmtId="0" fontId="35" fillId="0" borderId="49" xfId="1" applyFont="1" applyBorder="1" applyAlignment="1" applyProtection="1">
      <alignment vertical="center"/>
    </xf>
    <xf numFmtId="167" fontId="12" fillId="0" borderId="50" xfId="2" applyNumberFormat="1" applyFont="1" applyFill="1" applyBorder="1" applyAlignment="1" applyProtection="1">
      <alignment horizontal="center" vertical="center" wrapText="1"/>
    </xf>
    <xf numFmtId="0" fontId="12" fillId="0" borderId="51" xfId="2" applyFont="1" applyFill="1" applyBorder="1" applyAlignment="1" applyProtection="1">
      <alignment horizontal="center" vertical="center" wrapText="1"/>
    </xf>
    <xf numFmtId="10" fontId="5" fillId="0" borderId="51" xfId="1" applyNumberFormat="1" applyFont="1" applyBorder="1" applyAlignment="1" applyProtection="1">
      <alignment horizontal="right" vertical="center"/>
    </xf>
    <xf numFmtId="167" fontId="12" fillId="0" borderId="46" xfId="2" applyNumberFormat="1" applyFont="1" applyFill="1" applyBorder="1" applyAlignment="1" applyProtection="1">
      <alignment horizontal="center" vertical="center" wrapText="1"/>
    </xf>
    <xf numFmtId="0" fontId="12" fillId="0" borderId="47" xfId="2" applyFont="1" applyFill="1" applyBorder="1" applyAlignment="1" applyProtection="1">
      <alignment horizontal="center" vertical="center" wrapText="1"/>
    </xf>
    <xf numFmtId="10" fontId="5" fillId="0" borderId="47" xfId="1" applyNumberFormat="1" applyFont="1" applyBorder="1" applyAlignment="1" applyProtection="1">
      <alignment horizontal="right" vertical="center"/>
    </xf>
    <xf numFmtId="174" fontId="13" fillId="5" borderId="44" xfId="9" applyNumberFormat="1" applyFont="1" applyFill="1" applyBorder="1" applyAlignment="1" applyProtection="1">
      <alignment horizontal="center" vertical="center"/>
    </xf>
    <xf numFmtId="174" fontId="13" fillId="5" borderId="45" xfId="9" applyNumberFormat="1" applyFont="1" applyFill="1" applyBorder="1" applyAlignment="1" applyProtection="1">
      <alignment horizontal="center" vertical="center"/>
    </xf>
    <xf numFmtId="167" fontId="12" fillId="0" borderId="75" xfId="2" applyNumberFormat="1" applyFont="1" applyFill="1" applyBorder="1" applyAlignment="1" applyProtection="1">
      <alignment horizontal="center" vertical="center" wrapText="1"/>
    </xf>
    <xf numFmtId="0" fontId="12" fillId="0" borderId="76" xfId="2" applyFont="1" applyFill="1" applyBorder="1" applyAlignment="1" applyProtection="1">
      <alignment horizontal="center" vertical="center" wrapText="1"/>
    </xf>
    <xf numFmtId="10" fontId="5" fillId="0" borderId="76" xfId="1" applyNumberFormat="1" applyFont="1" applyBorder="1" applyAlignment="1" applyProtection="1">
      <alignment horizontal="right" vertical="center"/>
    </xf>
    <xf numFmtId="167" fontId="12" fillId="0" borderId="54" xfId="2" applyNumberFormat="1" applyFont="1" applyFill="1" applyBorder="1" applyAlignment="1" applyProtection="1">
      <alignment horizontal="center" vertical="center" wrapText="1"/>
    </xf>
    <xf numFmtId="0" fontId="12" fillId="0" borderId="55" xfId="2" applyFont="1" applyFill="1" applyBorder="1" applyAlignment="1" applyProtection="1">
      <alignment horizontal="center" vertical="center" wrapText="1"/>
    </xf>
    <xf numFmtId="10" fontId="5" fillId="0" borderId="55" xfId="1" applyNumberFormat="1" applyFont="1" applyBorder="1" applyAlignment="1" applyProtection="1">
      <alignment horizontal="right" vertical="center"/>
    </xf>
    <xf numFmtId="9" fontId="5" fillId="0" borderId="51" xfId="1" applyNumberFormat="1" applyFont="1" applyBorder="1" applyAlignment="1" applyProtection="1">
      <alignment horizontal="right" vertical="center"/>
    </xf>
    <xf numFmtId="9" fontId="5" fillId="0" borderId="76" xfId="1" applyNumberFormat="1" applyFont="1" applyBorder="1" applyAlignment="1" applyProtection="1">
      <alignment horizontal="right" vertical="center"/>
    </xf>
    <xf numFmtId="9" fontId="5" fillId="0" borderId="43" xfId="1" applyNumberFormat="1" applyFont="1" applyBorder="1" applyAlignment="1" applyProtection="1">
      <alignment horizontal="right" vertical="center"/>
    </xf>
    <xf numFmtId="0" fontId="10" fillId="3" borderId="48" xfId="1" applyFont="1" applyFill="1" applyBorder="1" applyAlignment="1" applyProtection="1">
      <alignment horizontal="center" vertical="center"/>
    </xf>
    <xf numFmtId="0" fontId="25" fillId="3" borderId="21" xfId="1" applyFont="1" applyFill="1" applyBorder="1" applyAlignment="1" applyProtection="1">
      <alignment horizontal="center" vertical="center"/>
    </xf>
    <xf numFmtId="9" fontId="25" fillId="3" borderId="27" xfId="1" applyNumberFormat="1" applyFont="1" applyFill="1" applyBorder="1" applyAlignment="1" applyProtection="1">
      <alignment horizontal="center" vertical="center"/>
    </xf>
    <xf numFmtId="0" fontId="10" fillId="3" borderId="1" xfId="1" applyFont="1" applyFill="1" applyBorder="1" applyAlignment="1" applyProtection="1">
      <alignment horizontal="center" vertical="center"/>
    </xf>
    <xf numFmtId="0" fontId="25" fillId="3" borderId="10" xfId="1" applyFont="1" applyFill="1" applyBorder="1" applyAlignment="1" applyProtection="1">
      <alignment horizontal="center" vertical="center"/>
    </xf>
    <xf numFmtId="9" fontId="25" fillId="3" borderId="76" xfId="1" applyNumberFormat="1" applyFont="1" applyFill="1" applyBorder="1" applyAlignment="1" applyProtection="1">
      <alignment horizontal="center" vertical="center"/>
    </xf>
    <xf numFmtId="0" fontId="10" fillId="3" borderId="18" xfId="1" applyFont="1" applyFill="1" applyBorder="1" applyAlignment="1" applyProtection="1">
      <alignment horizontal="center" vertical="center"/>
    </xf>
    <xf numFmtId="0" fontId="25" fillId="3" borderId="77" xfId="1" applyFont="1" applyFill="1" applyBorder="1" applyAlignment="1" applyProtection="1">
      <alignment horizontal="center" vertical="center"/>
    </xf>
    <xf numFmtId="9" fontId="25" fillId="3" borderId="55" xfId="1" applyNumberFormat="1" applyFont="1" applyFill="1" applyBorder="1" applyAlignment="1" applyProtection="1">
      <alignment horizontal="center" vertical="center"/>
    </xf>
  </cellXfs>
  <cellStyles count="24">
    <cellStyle name="72929" xfId="8"/>
    <cellStyle name="Excel Built-in Normal" xfId="2"/>
    <cellStyle name="Moeda" xfId="22" builtinId="4"/>
    <cellStyle name="Moeda 2" xfId="3"/>
    <cellStyle name="Moeda 2 2" xfId="18"/>
    <cellStyle name="Moeda 3" xfId="9"/>
    <cellStyle name="Moeda 4" xfId="19"/>
    <cellStyle name="Normal" xfId="0" builtinId="0"/>
    <cellStyle name="Normal 2" xfId="1"/>
    <cellStyle name="Normal 2 2" xfId="4"/>
    <cellStyle name="Normal 3" xfId="10"/>
    <cellStyle name="Normal 4" xfId="11"/>
    <cellStyle name="Normal 5" xfId="15"/>
    <cellStyle name="Normal 6" xfId="16"/>
    <cellStyle name="Normal 7" xfId="20"/>
    <cellStyle name="Normal_Orçamento RETIFICADO DA OBRA JUNHO - CERTO" xfId="7"/>
    <cellStyle name="planilhas" xfId="12"/>
    <cellStyle name="Porcentagem" xfId="23" builtinId="5"/>
    <cellStyle name="Porcentagem 2" xfId="5"/>
    <cellStyle name="Separador de milhares 2" xfId="6"/>
    <cellStyle name="Separador de milhares 3" xfId="17"/>
    <cellStyle name="SNEVERS" xfId="13"/>
    <cellStyle name="Vírgula" xfId="21" builtinId="3"/>
    <cellStyle name="Vírgula 2" xfId="14"/>
  </cellStyles>
  <dxfs count="784"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1" tint="0.34998626667073579"/>
        <name val="Cambria"/>
        <scheme val="none"/>
      </font>
      <fill>
        <patternFill patternType="solid">
          <fgColor indexed="9"/>
          <bgColor theme="1" tint="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1" tint="0.34998626667073579"/>
        <name val="Cambria"/>
        <scheme val="none"/>
      </font>
      <fill>
        <patternFill patternType="solid">
          <fgColor indexed="9"/>
          <bgColor theme="1" tint="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1" tint="0.34998626667073579"/>
        <name val="Cambria"/>
        <scheme val="none"/>
      </font>
      <fill>
        <patternFill patternType="solid">
          <fgColor indexed="9"/>
          <bgColor theme="1" tint="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1" tint="0.34998626667073579"/>
        <name val="Cambria"/>
        <scheme val="none"/>
      </font>
      <fill>
        <patternFill patternType="solid">
          <fgColor indexed="9"/>
          <bgColor theme="1" tint="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1" tint="0.34998626667073579"/>
        <name val="Cambria"/>
        <scheme val="none"/>
      </font>
      <fill>
        <patternFill patternType="solid">
          <fgColor indexed="9"/>
          <bgColor theme="1" tint="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1" tint="0.34998626667073579"/>
        <name val="Cambria"/>
        <scheme val="none"/>
      </font>
      <fill>
        <patternFill patternType="solid">
          <fgColor indexed="9"/>
          <bgColor theme="1" tint="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1" tint="0.34998626667073579"/>
        <name val="Cambria"/>
        <scheme val="none"/>
      </font>
      <fill>
        <patternFill patternType="solid">
          <fgColor indexed="9"/>
          <bgColor theme="1" tint="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1" tint="0.34998626667073579"/>
        <name val="Cambria"/>
        <scheme val="none"/>
      </font>
      <fill>
        <patternFill patternType="solid">
          <fgColor indexed="9"/>
          <bgColor theme="1" tint="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1" tint="0.34998626667073579"/>
        <name val="Cambria"/>
        <scheme val="none"/>
      </font>
      <fill>
        <patternFill patternType="solid">
          <fgColor indexed="9"/>
          <bgColor theme="1" tint="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1" tint="0.34998626667073579"/>
        <name val="Cambria"/>
        <scheme val="none"/>
      </font>
      <fill>
        <patternFill patternType="solid">
          <fgColor indexed="9"/>
          <bgColor theme="1" tint="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1" tint="0.34998626667073579"/>
        <name val="Cambria"/>
        <scheme val="none"/>
      </font>
      <fill>
        <patternFill patternType="solid">
          <fgColor indexed="9"/>
          <bgColor theme="1" tint="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1" tint="0.34998626667073579"/>
        <name val="Cambria"/>
        <scheme val="none"/>
      </font>
      <fill>
        <patternFill patternType="solid">
          <fgColor indexed="9"/>
          <bgColor theme="1" tint="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1" tint="0.34998626667073579"/>
        <name val="Cambria"/>
        <scheme val="none"/>
      </font>
      <fill>
        <patternFill patternType="solid">
          <fgColor indexed="9"/>
          <bgColor theme="1" tint="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1" tint="0.34998626667073579"/>
        <name val="Cambria"/>
        <scheme val="none"/>
      </font>
      <fill>
        <patternFill patternType="solid">
          <fgColor indexed="9"/>
          <bgColor theme="1" tint="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1" tint="0.34998626667073579"/>
        <name val="Cambria"/>
        <scheme val="none"/>
      </font>
      <fill>
        <patternFill patternType="solid">
          <fgColor indexed="9"/>
          <bgColor theme="1" tint="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1" tint="0.34998626667073579"/>
        <name val="Cambria"/>
        <scheme val="none"/>
      </font>
      <fill>
        <patternFill patternType="solid">
          <fgColor indexed="9"/>
          <bgColor theme="1" tint="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1" tint="0.34998626667073579"/>
        <name val="Cambria"/>
        <scheme val="none"/>
      </font>
      <fill>
        <patternFill patternType="solid">
          <fgColor indexed="9"/>
          <bgColor theme="1" tint="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1" tint="0.34998626667073579"/>
        <name val="Cambria"/>
        <scheme val="none"/>
      </font>
      <fill>
        <patternFill patternType="solid">
          <fgColor indexed="9"/>
          <bgColor theme="1" tint="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1" tint="0.34998626667073579"/>
        <name val="Cambria"/>
        <scheme val="none"/>
      </font>
      <fill>
        <patternFill patternType="solid">
          <fgColor indexed="9"/>
          <bgColor theme="1" tint="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1" tint="0.34998626667073579"/>
        <name val="Cambria"/>
        <scheme val="none"/>
      </font>
      <fill>
        <patternFill patternType="solid">
          <fgColor indexed="9"/>
          <bgColor theme="1" tint="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1" tint="0.34998626667073579"/>
        <name val="Cambria"/>
        <scheme val="none"/>
      </font>
      <fill>
        <patternFill patternType="solid">
          <fgColor indexed="9"/>
          <bgColor theme="1" tint="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1" tint="0.34998626667073579"/>
        <name val="Cambria"/>
        <scheme val="none"/>
      </font>
      <fill>
        <patternFill patternType="solid">
          <fgColor indexed="9"/>
          <bgColor theme="1" tint="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1" tint="0.34998626667073579"/>
        <name val="Cambria"/>
        <scheme val="none"/>
      </font>
      <fill>
        <patternFill patternType="solid">
          <fgColor indexed="9"/>
          <bgColor theme="1" tint="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1" tint="0.34998626667073579"/>
        <name val="Cambria"/>
        <scheme val="none"/>
      </font>
      <fill>
        <patternFill patternType="solid">
          <fgColor indexed="9"/>
          <bgColor theme="1" tint="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1" tint="0.34998626667073579"/>
        <name val="Cambria"/>
        <scheme val="none"/>
      </font>
      <fill>
        <patternFill patternType="solid">
          <fgColor indexed="9"/>
          <bgColor theme="1" tint="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1" tint="0.34998626667073579"/>
        <name val="Cambria"/>
        <scheme val="none"/>
      </font>
      <fill>
        <patternFill patternType="solid">
          <fgColor indexed="9"/>
          <bgColor theme="1" tint="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1" tint="0.34998626667073579"/>
        <name val="Cambria"/>
        <scheme val="none"/>
      </font>
      <fill>
        <patternFill patternType="solid">
          <fgColor indexed="9"/>
          <bgColor theme="1" tint="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1" tint="0.34998626667073579"/>
        <name val="Cambria"/>
        <scheme val="none"/>
      </font>
      <fill>
        <patternFill patternType="solid">
          <fgColor indexed="9"/>
          <bgColor theme="1" tint="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1" tint="0.34998626667073579"/>
        <name val="Cambria"/>
        <scheme val="none"/>
      </font>
      <fill>
        <patternFill patternType="solid">
          <fgColor indexed="9"/>
          <bgColor theme="1" tint="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1" tint="0.34998626667073579"/>
        <name val="Cambria"/>
        <scheme val="none"/>
      </font>
      <fill>
        <patternFill patternType="solid">
          <fgColor indexed="9"/>
          <bgColor theme="1" tint="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1" tint="0.34998626667073579"/>
        <name val="Cambria"/>
        <scheme val="none"/>
      </font>
      <fill>
        <patternFill patternType="solid">
          <fgColor indexed="9"/>
          <bgColor theme="1" tint="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1" tint="0.34998626667073579"/>
        <name val="Cambria"/>
        <scheme val="none"/>
      </font>
      <fill>
        <patternFill patternType="solid">
          <fgColor indexed="9"/>
          <bgColor theme="1" tint="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1" tint="0.34998626667073579"/>
        <name val="Cambria"/>
        <scheme val="none"/>
      </font>
      <fill>
        <patternFill patternType="solid">
          <fgColor indexed="9"/>
          <bgColor theme="1" tint="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1" tint="0.34998626667073579"/>
        <name val="Cambria"/>
        <scheme val="none"/>
      </font>
      <fill>
        <patternFill patternType="solid">
          <fgColor indexed="9"/>
          <bgColor theme="1" tint="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1" tint="0.34998626667073579"/>
        <name val="Cambria"/>
        <scheme val="none"/>
      </font>
      <fill>
        <patternFill patternType="solid">
          <fgColor indexed="9"/>
          <bgColor theme="1" tint="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1" tint="0.34998626667073579"/>
        <name val="Cambria"/>
        <scheme val="none"/>
      </font>
      <fill>
        <patternFill patternType="solid">
          <fgColor indexed="9"/>
          <bgColor theme="1" tint="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1" tint="0.34998626667073579"/>
        <name val="Cambria"/>
        <scheme val="none"/>
      </font>
      <fill>
        <patternFill patternType="solid">
          <fgColor indexed="9"/>
          <bgColor theme="1" tint="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1" tint="0.34998626667073579"/>
        <name val="Cambria"/>
        <scheme val="none"/>
      </font>
      <fill>
        <patternFill patternType="solid">
          <fgColor indexed="9"/>
          <bgColor theme="1" tint="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1" tint="0.34998626667073579"/>
        <name val="Cambria"/>
        <scheme val="none"/>
      </font>
      <fill>
        <patternFill patternType="solid">
          <fgColor indexed="9"/>
          <bgColor theme="1" tint="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1" tint="0.34998626667073579"/>
        <name val="Cambria"/>
        <scheme val="none"/>
      </font>
      <fill>
        <patternFill patternType="solid">
          <fgColor indexed="9"/>
          <bgColor theme="1" tint="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1" tint="0.34998626667073579"/>
        <name val="Cambria"/>
        <scheme val="none"/>
      </font>
      <fill>
        <patternFill patternType="solid">
          <fgColor indexed="9"/>
          <bgColor theme="1" tint="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1" tint="0.34998626667073579"/>
        <name val="Cambria"/>
        <scheme val="none"/>
      </font>
      <fill>
        <patternFill patternType="solid">
          <fgColor indexed="9"/>
          <bgColor theme="1" tint="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1" tint="0.34998626667073579"/>
        <name val="Cambria"/>
        <scheme val="none"/>
      </font>
      <fill>
        <patternFill patternType="solid">
          <fgColor indexed="9"/>
          <bgColor theme="1" tint="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1" tint="0.34998626667073579"/>
        <name val="Cambria"/>
        <scheme val="none"/>
      </font>
      <fill>
        <patternFill patternType="solid">
          <fgColor indexed="9"/>
          <bgColor theme="1" tint="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1" tint="0.34998626667073579"/>
        <name val="Cambria"/>
        <scheme val="none"/>
      </font>
      <fill>
        <patternFill patternType="solid">
          <fgColor indexed="9"/>
          <bgColor theme="1" tint="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1" tint="0.34998626667073579"/>
        <name val="Cambria"/>
        <scheme val="none"/>
      </font>
      <fill>
        <patternFill patternType="solid">
          <fgColor indexed="9"/>
          <bgColor theme="1" tint="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1" tint="0.34998626667073579"/>
        <name val="Cambria"/>
        <scheme val="none"/>
      </font>
      <fill>
        <patternFill patternType="solid">
          <fgColor indexed="9"/>
          <bgColor theme="1" tint="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1" tint="0.34998626667073579"/>
        <name val="Cambria"/>
        <scheme val="none"/>
      </font>
      <fill>
        <patternFill patternType="solid">
          <fgColor indexed="9"/>
          <bgColor theme="1" tint="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auto="1"/>
        <name val="Calibri Light"/>
        <scheme val="none"/>
      </font>
      <fill>
        <patternFill patternType="solid">
          <fgColor indexed="9"/>
          <bgColor theme="3" tint="0.59996337778862885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2" tint="-0.24994659260841701"/>
        <name val="Calibri Light"/>
        <scheme val="none"/>
      </font>
      <fill>
        <patternFill patternType="solid">
          <fgColor indexed="9"/>
          <bgColor theme="0" tint="-0.34998626667073579"/>
        </patternFill>
      </fill>
    </dxf>
    <dxf>
      <font>
        <b val="0"/>
        <condense val="0"/>
        <extend val="0"/>
        <color indexed="9"/>
      </font>
    </dxf>
    <dxf>
      <font>
        <color theme="1" tint="0.34998626667073579"/>
        <name val="Cambria"/>
        <scheme val="none"/>
      </font>
      <fill>
        <patternFill patternType="solid">
          <fgColor indexed="9"/>
          <bgColor theme="1" tint="0.34998626667073579"/>
        </patternFill>
      </fill>
    </dxf>
    <dxf>
      <font>
        <b val="0"/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mpatilhada/02%20-%20Escolas/Reforma-Manuten&#231;&#227;o/Implanta&#231;&#227;o%20de%20rede%20de%20dados%20e%20telefonia%20na%20CEMEB%20Em&#237;lia%20Rossi%20Liigi/LICITA&#199;&#195;O/OR&#199;AMENTO/Planilha%20MUltipla/PLANILHA_MULTIPLA_V3_05/OR&#199;AMENTO_REDE%20LOGICA%20CEMEB%20EMILIA%20ROSSI%20LIIGI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ompatilhada/02%20-%20Escolas/Reforma-Manuten&#231;&#227;o/Implanta&#231;&#227;o%20de%20rede%20de%20dados%20e%20telefonia%20na%20CEMEB%20Em&#237;lia%20Rossi%20Liigi/LICITA&#199;&#195;O/OR&#199;AMENTO/Orc&#807;amento%20INFRAESTRUTURA%20DE%20REDE%20LOGIC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DADOS"/>
      <sheetName val="NOVO"/>
      <sheetName val="BDI"/>
      <sheetName val="ORÇAMENTO"/>
      <sheetName val="CÁLCULO"/>
      <sheetName val="EVENTOS"/>
      <sheetName val="CRONO"/>
      <sheetName val="CRONOPLE"/>
      <sheetName val="PLE"/>
      <sheetName val="QCI"/>
      <sheetName val="BM"/>
      <sheetName val="RRE"/>
      <sheetName val="OFÍCIO"/>
    </sheetNames>
    <sheetDataSet>
      <sheetData sheetId="0">
        <row r="3">
          <cell r="O3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çamento"/>
      <sheetName val="CURVA ABC"/>
      <sheetName val="Resumo"/>
      <sheetName val="Cronograma Mensal"/>
    </sheetNames>
    <sheetDataSet>
      <sheetData sheetId="0" refreshError="1">
        <row r="5">
          <cell r="D5" t="str">
            <v>IMPLANTAÇÃO DE INFRAESTRUTURA DE REDE LÓGICA ESTRUTURADA E TELEFONIA PARA 13 (TREZE) UNIDADES DE SAÚDE DESTA MUNICIPALIDADE</v>
          </cell>
        </row>
        <row r="14">
          <cell r="A14">
            <v>1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32"/>
  <sheetViews>
    <sheetView view="pageBreakPreview" zoomScale="80" zoomScaleNormal="70" zoomScaleSheetLayoutView="80" workbookViewId="0">
      <selection activeCell="L105" sqref="L105"/>
    </sheetView>
  </sheetViews>
  <sheetFormatPr defaultRowHeight="15" outlineLevelRow="1" x14ac:dyDescent="0.25"/>
  <cols>
    <col min="1" max="1" width="12.5703125" style="45" customWidth="1"/>
    <col min="2" max="2" width="16.7109375" style="49" customWidth="1"/>
    <col min="3" max="3" width="13" style="45" customWidth="1"/>
    <col min="4" max="4" width="95.28515625" style="23" customWidth="1"/>
    <col min="5" max="5" width="12.7109375" style="45" customWidth="1"/>
    <col min="6" max="6" width="10.7109375" style="136" customWidth="1"/>
    <col min="7" max="7" width="14.140625" style="136" bestFit="1" customWidth="1"/>
    <col min="8" max="8" width="26.5703125" style="46" customWidth="1"/>
    <col min="9" max="9" width="11.5703125" style="47" customWidth="1"/>
    <col min="10" max="10" width="13.5703125" style="1" customWidth="1"/>
    <col min="11" max="11" width="19.140625" style="1" customWidth="1"/>
    <col min="12" max="13" width="23.140625" style="1" bestFit="1" customWidth="1"/>
    <col min="14" max="166" width="9.140625" style="1"/>
    <col min="167" max="167" width="12.5703125" style="1" customWidth="1"/>
    <col min="168" max="168" width="12.7109375" style="1" customWidth="1"/>
    <col min="169" max="169" width="9.140625" style="1" customWidth="1"/>
    <col min="170" max="170" width="88.7109375" style="1" customWidth="1"/>
    <col min="171" max="171" width="15.85546875" style="1" bestFit="1" customWidth="1"/>
    <col min="172" max="172" width="10.7109375" style="1" customWidth="1"/>
    <col min="173" max="173" width="12.7109375" style="1" customWidth="1"/>
    <col min="174" max="174" width="24" style="1" bestFit="1" customWidth="1"/>
    <col min="175" max="175" width="10.28515625" style="1" bestFit="1" customWidth="1"/>
    <col min="176" max="176" width="11.85546875" style="1" customWidth="1"/>
    <col min="177" max="177" width="9.5703125" style="1" customWidth="1"/>
    <col min="178" max="182" width="0" style="1" hidden="1" customWidth="1"/>
    <col min="183" max="183" width="12.85546875" style="1" customWidth="1"/>
    <col min="184" max="184" width="9.5703125" style="1" customWidth="1"/>
    <col min="185" max="189" width="0" style="1" hidden="1" customWidth="1"/>
    <col min="190" max="190" width="12.140625" style="1" customWidth="1"/>
    <col min="191" max="191" width="9.5703125" style="1" customWidth="1"/>
    <col min="192" max="196" width="0" style="1" hidden="1" customWidth="1"/>
    <col min="197" max="197" width="12.140625" style="1" customWidth="1"/>
    <col min="198" max="198" width="9.5703125" style="1" customWidth="1"/>
    <col min="199" max="203" width="0" style="1" hidden="1" customWidth="1"/>
    <col min="204" max="204" width="12.140625" style="1" customWidth="1"/>
    <col min="205" max="205" width="9.5703125" style="1" customWidth="1"/>
    <col min="206" max="210" width="0" style="1" hidden="1" customWidth="1"/>
    <col min="211" max="211" width="12.140625" style="1" customWidth="1"/>
    <col min="212" max="212" width="9.5703125" style="1" customWidth="1"/>
    <col min="213" max="217" width="0" style="1" hidden="1" customWidth="1"/>
    <col min="218" max="218" width="12.140625" style="1" customWidth="1"/>
    <col min="219" max="219" width="9.5703125" style="1" customWidth="1"/>
    <col min="220" max="224" width="0" style="1" hidden="1" customWidth="1"/>
    <col min="225" max="225" width="12.140625" style="1" customWidth="1"/>
    <col min="226" max="226" width="9.5703125" style="1" customWidth="1"/>
    <col min="227" max="231" width="0" style="1" hidden="1" customWidth="1"/>
    <col min="232" max="232" width="12.140625" style="1" customWidth="1"/>
    <col min="233" max="233" width="9.5703125" style="1" customWidth="1"/>
    <col min="234" max="238" width="0" style="1" hidden="1" customWidth="1"/>
    <col min="239" max="239" width="12.140625" style="1" customWidth="1"/>
    <col min="240" max="240" width="9.5703125" style="1" customWidth="1"/>
    <col min="241" max="245" width="0" style="1" hidden="1" customWidth="1"/>
    <col min="246" max="246" width="12.140625" style="1" customWidth="1"/>
    <col min="247" max="247" width="9.5703125" style="1" customWidth="1"/>
    <col min="248" max="252" width="0" style="1" hidden="1" customWidth="1"/>
    <col min="253" max="253" width="12.140625" style="1" customWidth="1"/>
    <col min="254" max="254" width="9.5703125" style="1" customWidth="1"/>
    <col min="255" max="259" width="0" style="1" hidden="1" customWidth="1"/>
    <col min="260" max="260" width="14.5703125" style="1" bestFit="1" customWidth="1"/>
    <col min="261" max="261" width="13.85546875" style="1" customWidth="1"/>
    <col min="262" max="262" width="14.7109375" style="1" customWidth="1"/>
    <col min="263" max="263" width="11.42578125" style="1" customWidth="1"/>
    <col min="264" max="264" width="12.85546875" style="1" customWidth="1"/>
    <col min="265" max="265" width="15" style="1" bestFit="1" customWidth="1"/>
    <col min="266" max="266" width="11.7109375" style="1" customWidth="1"/>
    <col min="267" max="267" width="19.140625" style="1" customWidth="1"/>
    <col min="268" max="422" width="9.140625" style="1"/>
    <col min="423" max="423" width="12.5703125" style="1" customWidth="1"/>
    <col min="424" max="424" width="12.7109375" style="1" customWidth="1"/>
    <col min="425" max="425" width="9.140625" style="1" customWidth="1"/>
    <col min="426" max="426" width="88.7109375" style="1" customWidth="1"/>
    <col min="427" max="427" width="15.85546875" style="1" bestFit="1" customWidth="1"/>
    <col min="428" max="428" width="10.7109375" style="1" customWidth="1"/>
    <col min="429" max="429" width="12.7109375" style="1" customWidth="1"/>
    <col min="430" max="430" width="24" style="1" bestFit="1" customWidth="1"/>
    <col min="431" max="431" width="10.28515625" style="1" bestFit="1" customWidth="1"/>
    <col min="432" max="432" width="11.85546875" style="1" customWidth="1"/>
    <col min="433" max="433" width="9.5703125" style="1" customWidth="1"/>
    <col min="434" max="438" width="0" style="1" hidden="1" customWidth="1"/>
    <col min="439" max="439" width="12.85546875" style="1" customWidth="1"/>
    <col min="440" max="440" width="9.5703125" style="1" customWidth="1"/>
    <col min="441" max="445" width="0" style="1" hidden="1" customWidth="1"/>
    <col min="446" max="446" width="12.140625" style="1" customWidth="1"/>
    <col min="447" max="447" width="9.5703125" style="1" customWidth="1"/>
    <col min="448" max="452" width="0" style="1" hidden="1" customWidth="1"/>
    <col min="453" max="453" width="12.140625" style="1" customWidth="1"/>
    <col min="454" max="454" width="9.5703125" style="1" customWidth="1"/>
    <col min="455" max="459" width="0" style="1" hidden="1" customWidth="1"/>
    <col min="460" max="460" width="12.140625" style="1" customWidth="1"/>
    <col min="461" max="461" width="9.5703125" style="1" customWidth="1"/>
    <col min="462" max="466" width="0" style="1" hidden="1" customWidth="1"/>
    <col min="467" max="467" width="12.140625" style="1" customWidth="1"/>
    <col min="468" max="468" width="9.5703125" style="1" customWidth="1"/>
    <col min="469" max="473" width="0" style="1" hidden="1" customWidth="1"/>
    <col min="474" max="474" width="12.140625" style="1" customWidth="1"/>
    <col min="475" max="475" width="9.5703125" style="1" customWidth="1"/>
    <col min="476" max="480" width="0" style="1" hidden="1" customWidth="1"/>
    <col min="481" max="481" width="12.140625" style="1" customWidth="1"/>
    <col min="482" max="482" width="9.5703125" style="1" customWidth="1"/>
    <col min="483" max="487" width="0" style="1" hidden="1" customWidth="1"/>
    <col min="488" max="488" width="12.140625" style="1" customWidth="1"/>
    <col min="489" max="489" width="9.5703125" style="1" customWidth="1"/>
    <col min="490" max="494" width="0" style="1" hidden="1" customWidth="1"/>
    <col min="495" max="495" width="12.140625" style="1" customWidth="1"/>
    <col min="496" max="496" width="9.5703125" style="1" customWidth="1"/>
    <col min="497" max="501" width="0" style="1" hidden="1" customWidth="1"/>
    <col min="502" max="502" width="12.140625" style="1" customWidth="1"/>
    <col min="503" max="503" width="9.5703125" style="1" customWidth="1"/>
    <col min="504" max="508" width="0" style="1" hidden="1" customWidth="1"/>
    <col min="509" max="509" width="12.140625" style="1" customWidth="1"/>
    <col min="510" max="510" width="9.5703125" style="1" customWidth="1"/>
    <col min="511" max="515" width="0" style="1" hidden="1" customWidth="1"/>
    <col min="516" max="516" width="14.5703125" style="1" bestFit="1" customWidth="1"/>
    <col min="517" max="517" width="13.85546875" style="1" customWidth="1"/>
    <col min="518" max="518" width="14.7109375" style="1" customWidth="1"/>
    <col min="519" max="519" width="11.42578125" style="1" customWidth="1"/>
    <col min="520" max="520" width="12.85546875" style="1" customWidth="1"/>
    <col min="521" max="521" width="15" style="1" bestFit="1" customWidth="1"/>
    <col min="522" max="522" width="11.7109375" style="1" customWidth="1"/>
    <col min="523" max="523" width="19.140625" style="1" customWidth="1"/>
    <col min="524" max="678" width="9.140625" style="1"/>
    <col min="679" max="679" width="12.5703125" style="1" customWidth="1"/>
    <col min="680" max="680" width="12.7109375" style="1" customWidth="1"/>
    <col min="681" max="681" width="9.140625" style="1" customWidth="1"/>
    <col min="682" max="682" width="88.7109375" style="1" customWidth="1"/>
    <col min="683" max="683" width="15.85546875" style="1" bestFit="1" customWidth="1"/>
    <col min="684" max="684" width="10.7109375" style="1" customWidth="1"/>
    <col min="685" max="685" width="12.7109375" style="1" customWidth="1"/>
    <col min="686" max="686" width="24" style="1" bestFit="1" customWidth="1"/>
    <col min="687" max="687" width="10.28515625" style="1" bestFit="1" customWidth="1"/>
    <col min="688" max="688" width="11.85546875" style="1" customWidth="1"/>
    <col min="689" max="689" width="9.5703125" style="1" customWidth="1"/>
    <col min="690" max="694" width="0" style="1" hidden="1" customWidth="1"/>
    <col min="695" max="695" width="12.85546875" style="1" customWidth="1"/>
    <col min="696" max="696" width="9.5703125" style="1" customWidth="1"/>
    <col min="697" max="701" width="0" style="1" hidden="1" customWidth="1"/>
    <col min="702" max="702" width="12.140625" style="1" customWidth="1"/>
    <col min="703" max="703" width="9.5703125" style="1" customWidth="1"/>
    <col min="704" max="708" width="0" style="1" hidden="1" customWidth="1"/>
    <col min="709" max="709" width="12.140625" style="1" customWidth="1"/>
    <col min="710" max="710" width="9.5703125" style="1" customWidth="1"/>
    <col min="711" max="715" width="0" style="1" hidden="1" customWidth="1"/>
    <col min="716" max="716" width="12.140625" style="1" customWidth="1"/>
    <col min="717" max="717" width="9.5703125" style="1" customWidth="1"/>
    <col min="718" max="722" width="0" style="1" hidden="1" customWidth="1"/>
    <col min="723" max="723" width="12.140625" style="1" customWidth="1"/>
    <col min="724" max="724" width="9.5703125" style="1" customWidth="1"/>
    <col min="725" max="729" width="0" style="1" hidden="1" customWidth="1"/>
    <col min="730" max="730" width="12.140625" style="1" customWidth="1"/>
    <col min="731" max="731" width="9.5703125" style="1" customWidth="1"/>
    <col min="732" max="736" width="0" style="1" hidden="1" customWidth="1"/>
    <col min="737" max="737" width="12.140625" style="1" customWidth="1"/>
    <col min="738" max="738" width="9.5703125" style="1" customWidth="1"/>
    <col min="739" max="743" width="0" style="1" hidden="1" customWidth="1"/>
    <col min="744" max="744" width="12.140625" style="1" customWidth="1"/>
    <col min="745" max="745" width="9.5703125" style="1" customWidth="1"/>
    <col min="746" max="750" width="0" style="1" hidden="1" customWidth="1"/>
    <col min="751" max="751" width="12.140625" style="1" customWidth="1"/>
    <col min="752" max="752" width="9.5703125" style="1" customWidth="1"/>
    <col min="753" max="757" width="0" style="1" hidden="1" customWidth="1"/>
    <col min="758" max="758" width="12.140625" style="1" customWidth="1"/>
    <col min="759" max="759" width="9.5703125" style="1" customWidth="1"/>
    <col min="760" max="764" width="0" style="1" hidden="1" customWidth="1"/>
    <col min="765" max="765" width="12.140625" style="1" customWidth="1"/>
    <col min="766" max="766" width="9.5703125" style="1" customWidth="1"/>
    <col min="767" max="771" width="0" style="1" hidden="1" customWidth="1"/>
    <col min="772" max="772" width="14.5703125" style="1" bestFit="1" customWidth="1"/>
    <col min="773" max="773" width="13.85546875" style="1" customWidth="1"/>
    <col min="774" max="774" width="14.7109375" style="1" customWidth="1"/>
    <col min="775" max="775" width="11.42578125" style="1" customWidth="1"/>
    <col min="776" max="776" width="12.85546875" style="1" customWidth="1"/>
    <col min="777" max="777" width="15" style="1" bestFit="1" customWidth="1"/>
    <col min="778" max="778" width="11.7109375" style="1" customWidth="1"/>
    <col min="779" max="779" width="19.140625" style="1" customWidth="1"/>
    <col min="780" max="934" width="9.140625" style="1"/>
    <col min="935" max="935" width="12.5703125" style="1" customWidth="1"/>
    <col min="936" max="936" width="12.7109375" style="1" customWidth="1"/>
    <col min="937" max="937" width="9.140625" style="1" customWidth="1"/>
    <col min="938" max="938" width="88.7109375" style="1" customWidth="1"/>
    <col min="939" max="939" width="15.85546875" style="1" bestFit="1" customWidth="1"/>
    <col min="940" max="940" width="10.7109375" style="1" customWidth="1"/>
    <col min="941" max="941" width="12.7109375" style="1" customWidth="1"/>
    <col min="942" max="942" width="24" style="1" bestFit="1" customWidth="1"/>
    <col min="943" max="943" width="10.28515625" style="1" bestFit="1" customWidth="1"/>
    <col min="944" max="944" width="11.85546875" style="1" customWidth="1"/>
    <col min="945" max="945" width="9.5703125" style="1" customWidth="1"/>
    <col min="946" max="950" width="0" style="1" hidden="1" customWidth="1"/>
    <col min="951" max="951" width="12.85546875" style="1" customWidth="1"/>
    <col min="952" max="952" width="9.5703125" style="1" customWidth="1"/>
    <col min="953" max="957" width="0" style="1" hidden="1" customWidth="1"/>
    <col min="958" max="958" width="12.140625" style="1" customWidth="1"/>
    <col min="959" max="959" width="9.5703125" style="1" customWidth="1"/>
    <col min="960" max="964" width="0" style="1" hidden="1" customWidth="1"/>
    <col min="965" max="965" width="12.140625" style="1" customWidth="1"/>
    <col min="966" max="966" width="9.5703125" style="1" customWidth="1"/>
    <col min="967" max="971" width="0" style="1" hidden="1" customWidth="1"/>
    <col min="972" max="972" width="12.140625" style="1" customWidth="1"/>
    <col min="973" max="973" width="9.5703125" style="1" customWidth="1"/>
    <col min="974" max="978" width="0" style="1" hidden="1" customWidth="1"/>
    <col min="979" max="979" width="12.140625" style="1" customWidth="1"/>
    <col min="980" max="980" width="9.5703125" style="1" customWidth="1"/>
    <col min="981" max="985" width="0" style="1" hidden="1" customWidth="1"/>
    <col min="986" max="986" width="12.140625" style="1" customWidth="1"/>
    <col min="987" max="987" width="9.5703125" style="1" customWidth="1"/>
    <col min="988" max="992" width="0" style="1" hidden="1" customWidth="1"/>
    <col min="993" max="993" width="12.140625" style="1" customWidth="1"/>
    <col min="994" max="994" width="9.5703125" style="1" customWidth="1"/>
    <col min="995" max="999" width="0" style="1" hidden="1" customWidth="1"/>
    <col min="1000" max="1000" width="12.140625" style="1" customWidth="1"/>
    <col min="1001" max="1001" width="9.5703125" style="1" customWidth="1"/>
    <col min="1002" max="1006" width="0" style="1" hidden="1" customWidth="1"/>
    <col min="1007" max="1007" width="12.140625" style="1" customWidth="1"/>
    <col min="1008" max="1008" width="9.5703125" style="1" customWidth="1"/>
    <col min="1009" max="1013" width="0" style="1" hidden="1" customWidth="1"/>
    <col min="1014" max="1014" width="12.140625" style="1" customWidth="1"/>
    <col min="1015" max="1015" width="9.5703125" style="1" customWidth="1"/>
    <col min="1016" max="1020" width="0" style="1" hidden="1" customWidth="1"/>
    <col min="1021" max="1021" width="12.140625" style="1" customWidth="1"/>
    <col min="1022" max="1022" width="9.5703125" style="1" customWidth="1"/>
    <col min="1023" max="1027" width="0" style="1" hidden="1" customWidth="1"/>
    <col min="1028" max="1028" width="14.5703125" style="1" bestFit="1" customWidth="1"/>
    <col min="1029" max="1029" width="13.85546875" style="1" customWidth="1"/>
    <col min="1030" max="1030" width="14.7109375" style="1" customWidth="1"/>
    <col min="1031" max="1031" width="11.42578125" style="1" customWidth="1"/>
    <col min="1032" max="1032" width="12.85546875" style="1" customWidth="1"/>
    <col min="1033" max="1033" width="15" style="1" bestFit="1" customWidth="1"/>
    <col min="1034" max="1034" width="11.7109375" style="1" customWidth="1"/>
    <col min="1035" max="1035" width="19.140625" style="1" customWidth="1"/>
    <col min="1036" max="1190" width="9.140625" style="1"/>
    <col min="1191" max="1191" width="12.5703125" style="1" customWidth="1"/>
    <col min="1192" max="1192" width="12.7109375" style="1" customWidth="1"/>
    <col min="1193" max="1193" width="9.140625" style="1" customWidth="1"/>
    <col min="1194" max="1194" width="88.7109375" style="1" customWidth="1"/>
    <col min="1195" max="1195" width="15.85546875" style="1" bestFit="1" customWidth="1"/>
    <col min="1196" max="1196" width="10.7109375" style="1" customWidth="1"/>
    <col min="1197" max="1197" width="12.7109375" style="1" customWidth="1"/>
    <col min="1198" max="1198" width="24" style="1" bestFit="1" customWidth="1"/>
    <col min="1199" max="1199" width="10.28515625" style="1" bestFit="1" customWidth="1"/>
    <col min="1200" max="1200" width="11.85546875" style="1" customWidth="1"/>
    <col min="1201" max="1201" width="9.5703125" style="1" customWidth="1"/>
    <col min="1202" max="1206" width="0" style="1" hidden="1" customWidth="1"/>
    <col min="1207" max="1207" width="12.85546875" style="1" customWidth="1"/>
    <col min="1208" max="1208" width="9.5703125" style="1" customWidth="1"/>
    <col min="1209" max="1213" width="0" style="1" hidden="1" customWidth="1"/>
    <col min="1214" max="1214" width="12.140625" style="1" customWidth="1"/>
    <col min="1215" max="1215" width="9.5703125" style="1" customWidth="1"/>
    <col min="1216" max="1220" width="0" style="1" hidden="1" customWidth="1"/>
    <col min="1221" max="1221" width="12.140625" style="1" customWidth="1"/>
    <col min="1222" max="1222" width="9.5703125" style="1" customWidth="1"/>
    <col min="1223" max="1227" width="0" style="1" hidden="1" customWidth="1"/>
    <col min="1228" max="1228" width="12.140625" style="1" customWidth="1"/>
    <col min="1229" max="1229" width="9.5703125" style="1" customWidth="1"/>
    <col min="1230" max="1234" width="0" style="1" hidden="1" customWidth="1"/>
    <col min="1235" max="1235" width="12.140625" style="1" customWidth="1"/>
    <col min="1236" max="1236" width="9.5703125" style="1" customWidth="1"/>
    <col min="1237" max="1241" width="0" style="1" hidden="1" customWidth="1"/>
    <col min="1242" max="1242" width="12.140625" style="1" customWidth="1"/>
    <col min="1243" max="1243" width="9.5703125" style="1" customWidth="1"/>
    <col min="1244" max="1248" width="0" style="1" hidden="1" customWidth="1"/>
    <col min="1249" max="1249" width="12.140625" style="1" customWidth="1"/>
    <col min="1250" max="1250" width="9.5703125" style="1" customWidth="1"/>
    <col min="1251" max="1255" width="0" style="1" hidden="1" customWidth="1"/>
    <col min="1256" max="1256" width="12.140625" style="1" customWidth="1"/>
    <col min="1257" max="1257" width="9.5703125" style="1" customWidth="1"/>
    <col min="1258" max="1262" width="0" style="1" hidden="1" customWidth="1"/>
    <col min="1263" max="1263" width="12.140625" style="1" customWidth="1"/>
    <col min="1264" max="1264" width="9.5703125" style="1" customWidth="1"/>
    <col min="1265" max="1269" width="0" style="1" hidden="1" customWidth="1"/>
    <col min="1270" max="1270" width="12.140625" style="1" customWidth="1"/>
    <col min="1271" max="1271" width="9.5703125" style="1" customWidth="1"/>
    <col min="1272" max="1276" width="0" style="1" hidden="1" customWidth="1"/>
    <col min="1277" max="1277" width="12.140625" style="1" customWidth="1"/>
    <col min="1278" max="1278" width="9.5703125" style="1" customWidth="1"/>
    <col min="1279" max="1283" width="0" style="1" hidden="1" customWidth="1"/>
    <col min="1284" max="1284" width="14.5703125" style="1" bestFit="1" customWidth="1"/>
    <col min="1285" max="1285" width="13.85546875" style="1" customWidth="1"/>
    <col min="1286" max="1286" width="14.7109375" style="1" customWidth="1"/>
    <col min="1287" max="1287" width="11.42578125" style="1" customWidth="1"/>
    <col min="1288" max="1288" width="12.85546875" style="1" customWidth="1"/>
    <col min="1289" max="1289" width="15" style="1" bestFit="1" customWidth="1"/>
    <col min="1290" max="1290" width="11.7109375" style="1" customWidth="1"/>
    <col min="1291" max="1291" width="19.140625" style="1" customWidth="1"/>
    <col min="1292" max="1446" width="9.140625" style="1"/>
    <col min="1447" max="1447" width="12.5703125" style="1" customWidth="1"/>
    <col min="1448" max="1448" width="12.7109375" style="1" customWidth="1"/>
    <col min="1449" max="1449" width="9.140625" style="1" customWidth="1"/>
    <col min="1450" max="1450" width="88.7109375" style="1" customWidth="1"/>
    <col min="1451" max="1451" width="15.85546875" style="1" bestFit="1" customWidth="1"/>
    <col min="1452" max="1452" width="10.7109375" style="1" customWidth="1"/>
    <col min="1453" max="1453" width="12.7109375" style="1" customWidth="1"/>
    <col min="1454" max="1454" width="24" style="1" bestFit="1" customWidth="1"/>
    <col min="1455" max="1455" width="10.28515625" style="1" bestFit="1" customWidth="1"/>
    <col min="1456" max="1456" width="11.85546875" style="1" customWidth="1"/>
    <col min="1457" max="1457" width="9.5703125" style="1" customWidth="1"/>
    <col min="1458" max="1462" width="0" style="1" hidden="1" customWidth="1"/>
    <col min="1463" max="1463" width="12.85546875" style="1" customWidth="1"/>
    <col min="1464" max="1464" width="9.5703125" style="1" customWidth="1"/>
    <col min="1465" max="1469" width="0" style="1" hidden="1" customWidth="1"/>
    <col min="1470" max="1470" width="12.140625" style="1" customWidth="1"/>
    <col min="1471" max="1471" width="9.5703125" style="1" customWidth="1"/>
    <col min="1472" max="1476" width="0" style="1" hidden="1" customWidth="1"/>
    <col min="1477" max="1477" width="12.140625" style="1" customWidth="1"/>
    <col min="1478" max="1478" width="9.5703125" style="1" customWidth="1"/>
    <col min="1479" max="1483" width="0" style="1" hidden="1" customWidth="1"/>
    <col min="1484" max="1484" width="12.140625" style="1" customWidth="1"/>
    <col min="1485" max="1485" width="9.5703125" style="1" customWidth="1"/>
    <col min="1486" max="1490" width="0" style="1" hidden="1" customWidth="1"/>
    <col min="1491" max="1491" width="12.140625" style="1" customWidth="1"/>
    <col min="1492" max="1492" width="9.5703125" style="1" customWidth="1"/>
    <col min="1493" max="1497" width="0" style="1" hidden="1" customWidth="1"/>
    <col min="1498" max="1498" width="12.140625" style="1" customWidth="1"/>
    <col min="1499" max="1499" width="9.5703125" style="1" customWidth="1"/>
    <col min="1500" max="1504" width="0" style="1" hidden="1" customWidth="1"/>
    <col min="1505" max="1505" width="12.140625" style="1" customWidth="1"/>
    <col min="1506" max="1506" width="9.5703125" style="1" customWidth="1"/>
    <col min="1507" max="1511" width="0" style="1" hidden="1" customWidth="1"/>
    <col min="1512" max="1512" width="12.140625" style="1" customWidth="1"/>
    <col min="1513" max="1513" width="9.5703125" style="1" customWidth="1"/>
    <col min="1514" max="1518" width="0" style="1" hidden="1" customWidth="1"/>
    <col min="1519" max="1519" width="12.140625" style="1" customWidth="1"/>
    <col min="1520" max="1520" width="9.5703125" style="1" customWidth="1"/>
    <col min="1521" max="1525" width="0" style="1" hidden="1" customWidth="1"/>
    <col min="1526" max="1526" width="12.140625" style="1" customWidth="1"/>
    <col min="1527" max="1527" width="9.5703125" style="1" customWidth="1"/>
    <col min="1528" max="1532" width="0" style="1" hidden="1" customWidth="1"/>
    <col min="1533" max="1533" width="12.140625" style="1" customWidth="1"/>
    <col min="1534" max="1534" width="9.5703125" style="1" customWidth="1"/>
    <col min="1535" max="1539" width="0" style="1" hidden="1" customWidth="1"/>
    <col min="1540" max="1540" width="14.5703125" style="1" bestFit="1" customWidth="1"/>
    <col min="1541" max="1541" width="13.85546875" style="1" customWidth="1"/>
    <col min="1542" max="1542" width="14.7109375" style="1" customWidth="1"/>
    <col min="1543" max="1543" width="11.42578125" style="1" customWidth="1"/>
    <col min="1544" max="1544" width="12.85546875" style="1" customWidth="1"/>
    <col min="1545" max="1545" width="15" style="1" bestFit="1" customWidth="1"/>
    <col min="1546" max="1546" width="11.7109375" style="1" customWidth="1"/>
    <col min="1547" max="1547" width="19.140625" style="1" customWidth="1"/>
    <col min="1548" max="1702" width="9.140625" style="1"/>
    <col min="1703" max="1703" width="12.5703125" style="1" customWidth="1"/>
    <col min="1704" max="1704" width="12.7109375" style="1" customWidth="1"/>
    <col min="1705" max="1705" width="9.140625" style="1" customWidth="1"/>
    <col min="1706" max="1706" width="88.7109375" style="1" customWidth="1"/>
    <col min="1707" max="1707" width="15.85546875" style="1" bestFit="1" customWidth="1"/>
    <col min="1708" max="1708" width="10.7109375" style="1" customWidth="1"/>
    <col min="1709" max="1709" width="12.7109375" style="1" customWidth="1"/>
    <col min="1710" max="1710" width="24" style="1" bestFit="1" customWidth="1"/>
    <col min="1711" max="1711" width="10.28515625" style="1" bestFit="1" customWidth="1"/>
    <col min="1712" max="1712" width="11.85546875" style="1" customWidth="1"/>
    <col min="1713" max="1713" width="9.5703125" style="1" customWidth="1"/>
    <col min="1714" max="1718" width="0" style="1" hidden="1" customWidth="1"/>
    <col min="1719" max="1719" width="12.85546875" style="1" customWidth="1"/>
    <col min="1720" max="1720" width="9.5703125" style="1" customWidth="1"/>
    <col min="1721" max="1725" width="0" style="1" hidden="1" customWidth="1"/>
    <col min="1726" max="1726" width="12.140625" style="1" customWidth="1"/>
    <col min="1727" max="1727" width="9.5703125" style="1" customWidth="1"/>
    <col min="1728" max="1732" width="0" style="1" hidden="1" customWidth="1"/>
    <col min="1733" max="1733" width="12.140625" style="1" customWidth="1"/>
    <col min="1734" max="1734" width="9.5703125" style="1" customWidth="1"/>
    <col min="1735" max="1739" width="0" style="1" hidden="1" customWidth="1"/>
    <col min="1740" max="1740" width="12.140625" style="1" customWidth="1"/>
    <col min="1741" max="1741" width="9.5703125" style="1" customWidth="1"/>
    <col min="1742" max="1746" width="0" style="1" hidden="1" customWidth="1"/>
    <col min="1747" max="1747" width="12.140625" style="1" customWidth="1"/>
    <col min="1748" max="1748" width="9.5703125" style="1" customWidth="1"/>
    <col min="1749" max="1753" width="0" style="1" hidden="1" customWidth="1"/>
    <col min="1754" max="1754" width="12.140625" style="1" customWidth="1"/>
    <col min="1755" max="1755" width="9.5703125" style="1" customWidth="1"/>
    <col min="1756" max="1760" width="0" style="1" hidden="1" customWidth="1"/>
    <col min="1761" max="1761" width="12.140625" style="1" customWidth="1"/>
    <col min="1762" max="1762" width="9.5703125" style="1" customWidth="1"/>
    <col min="1763" max="1767" width="0" style="1" hidden="1" customWidth="1"/>
    <col min="1768" max="1768" width="12.140625" style="1" customWidth="1"/>
    <col min="1769" max="1769" width="9.5703125" style="1" customWidth="1"/>
    <col min="1770" max="1774" width="0" style="1" hidden="1" customWidth="1"/>
    <col min="1775" max="1775" width="12.140625" style="1" customWidth="1"/>
    <col min="1776" max="1776" width="9.5703125" style="1" customWidth="1"/>
    <col min="1777" max="1781" width="0" style="1" hidden="1" customWidth="1"/>
    <col min="1782" max="1782" width="12.140625" style="1" customWidth="1"/>
    <col min="1783" max="1783" width="9.5703125" style="1" customWidth="1"/>
    <col min="1784" max="1788" width="0" style="1" hidden="1" customWidth="1"/>
    <col min="1789" max="1789" width="12.140625" style="1" customWidth="1"/>
    <col min="1790" max="1790" width="9.5703125" style="1" customWidth="1"/>
    <col min="1791" max="1795" width="0" style="1" hidden="1" customWidth="1"/>
    <col min="1796" max="1796" width="14.5703125" style="1" bestFit="1" customWidth="1"/>
    <col min="1797" max="1797" width="13.85546875" style="1" customWidth="1"/>
    <col min="1798" max="1798" width="14.7109375" style="1" customWidth="1"/>
    <col min="1799" max="1799" width="11.42578125" style="1" customWidth="1"/>
    <col min="1800" max="1800" width="12.85546875" style="1" customWidth="1"/>
    <col min="1801" max="1801" width="15" style="1" bestFit="1" customWidth="1"/>
    <col min="1802" max="1802" width="11.7109375" style="1" customWidth="1"/>
    <col min="1803" max="1803" width="19.140625" style="1" customWidth="1"/>
    <col min="1804" max="1958" width="9.140625" style="1"/>
    <col min="1959" max="1959" width="12.5703125" style="1" customWidth="1"/>
    <col min="1960" max="1960" width="12.7109375" style="1" customWidth="1"/>
    <col min="1961" max="1961" width="9.140625" style="1" customWidth="1"/>
    <col min="1962" max="1962" width="88.7109375" style="1" customWidth="1"/>
    <col min="1963" max="1963" width="15.85546875" style="1" bestFit="1" customWidth="1"/>
    <col min="1964" max="1964" width="10.7109375" style="1" customWidth="1"/>
    <col min="1965" max="1965" width="12.7109375" style="1" customWidth="1"/>
    <col min="1966" max="1966" width="24" style="1" bestFit="1" customWidth="1"/>
    <col min="1967" max="1967" width="10.28515625" style="1" bestFit="1" customWidth="1"/>
    <col min="1968" max="1968" width="11.85546875" style="1" customWidth="1"/>
    <col min="1969" max="1969" width="9.5703125" style="1" customWidth="1"/>
    <col min="1970" max="1974" width="0" style="1" hidden="1" customWidth="1"/>
    <col min="1975" max="1975" width="12.85546875" style="1" customWidth="1"/>
    <col min="1976" max="1976" width="9.5703125" style="1" customWidth="1"/>
    <col min="1977" max="1981" width="0" style="1" hidden="1" customWidth="1"/>
    <col min="1982" max="1982" width="12.140625" style="1" customWidth="1"/>
    <col min="1983" max="1983" width="9.5703125" style="1" customWidth="1"/>
    <col min="1984" max="1988" width="0" style="1" hidden="1" customWidth="1"/>
    <col min="1989" max="1989" width="12.140625" style="1" customWidth="1"/>
    <col min="1990" max="1990" width="9.5703125" style="1" customWidth="1"/>
    <col min="1991" max="1995" width="0" style="1" hidden="1" customWidth="1"/>
    <col min="1996" max="1996" width="12.140625" style="1" customWidth="1"/>
    <col min="1997" max="1997" width="9.5703125" style="1" customWidth="1"/>
    <col min="1998" max="2002" width="0" style="1" hidden="1" customWidth="1"/>
    <col min="2003" max="2003" width="12.140625" style="1" customWidth="1"/>
    <col min="2004" max="2004" width="9.5703125" style="1" customWidth="1"/>
    <col min="2005" max="2009" width="0" style="1" hidden="1" customWidth="1"/>
    <col min="2010" max="2010" width="12.140625" style="1" customWidth="1"/>
    <col min="2011" max="2011" width="9.5703125" style="1" customWidth="1"/>
    <col min="2012" max="2016" width="0" style="1" hidden="1" customWidth="1"/>
    <col min="2017" max="2017" width="12.140625" style="1" customWidth="1"/>
    <col min="2018" max="2018" width="9.5703125" style="1" customWidth="1"/>
    <col min="2019" max="2023" width="0" style="1" hidden="1" customWidth="1"/>
    <col min="2024" max="2024" width="12.140625" style="1" customWidth="1"/>
    <col min="2025" max="2025" width="9.5703125" style="1" customWidth="1"/>
    <col min="2026" max="2030" width="0" style="1" hidden="1" customWidth="1"/>
    <col min="2031" max="2031" width="12.140625" style="1" customWidth="1"/>
    <col min="2032" max="2032" width="9.5703125" style="1" customWidth="1"/>
    <col min="2033" max="2037" width="0" style="1" hidden="1" customWidth="1"/>
    <col min="2038" max="2038" width="12.140625" style="1" customWidth="1"/>
    <col min="2039" max="2039" width="9.5703125" style="1" customWidth="1"/>
    <col min="2040" max="2044" width="0" style="1" hidden="1" customWidth="1"/>
    <col min="2045" max="2045" width="12.140625" style="1" customWidth="1"/>
    <col min="2046" max="2046" width="9.5703125" style="1" customWidth="1"/>
    <col min="2047" max="2051" width="0" style="1" hidden="1" customWidth="1"/>
    <col min="2052" max="2052" width="14.5703125" style="1" bestFit="1" customWidth="1"/>
    <col min="2053" max="2053" width="13.85546875" style="1" customWidth="1"/>
    <col min="2054" max="2054" width="14.7109375" style="1" customWidth="1"/>
    <col min="2055" max="2055" width="11.42578125" style="1" customWidth="1"/>
    <col min="2056" max="2056" width="12.85546875" style="1" customWidth="1"/>
    <col min="2057" max="2057" width="15" style="1" bestFit="1" customWidth="1"/>
    <col min="2058" max="2058" width="11.7109375" style="1" customWidth="1"/>
    <col min="2059" max="2059" width="19.140625" style="1" customWidth="1"/>
    <col min="2060" max="2214" width="9.140625" style="1"/>
    <col min="2215" max="2215" width="12.5703125" style="1" customWidth="1"/>
    <col min="2216" max="2216" width="12.7109375" style="1" customWidth="1"/>
    <col min="2217" max="2217" width="9.140625" style="1" customWidth="1"/>
    <col min="2218" max="2218" width="88.7109375" style="1" customWidth="1"/>
    <col min="2219" max="2219" width="15.85546875" style="1" bestFit="1" customWidth="1"/>
    <col min="2220" max="2220" width="10.7109375" style="1" customWidth="1"/>
    <col min="2221" max="2221" width="12.7109375" style="1" customWidth="1"/>
    <col min="2222" max="2222" width="24" style="1" bestFit="1" customWidth="1"/>
    <col min="2223" max="2223" width="10.28515625" style="1" bestFit="1" customWidth="1"/>
    <col min="2224" max="2224" width="11.85546875" style="1" customWidth="1"/>
    <col min="2225" max="2225" width="9.5703125" style="1" customWidth="1"/>
    <col min="2226" max="2230" width="0" style="1" hidden="1" customWidth="1"/>
    <col min="2231" max="2231" width="12.85546875" style="1" customWidth="1"/>
    <col min="2232" max="2232" width="9.5703125" style="1" customWidth="1"/>
    <col min="2233" max="2237" width="0" style="1" hidden="1" customWidth="1"/>
    <col min="2238" max="2238" width="12.140625" style="1" customWidth="1"/>
    <col min="2239" max="2239" width="9.5703125" style="1" customWidth="1"/>
    <col min="2240" max="2244" width="0" style="1" hidden="1" customWidth="1"/>
    <col min="2245" max="2245" width="12.140625" style="1" customWidth="1"/>
    <col min="2246" max="2246" width="9.5703125" style="1" customWidth="1"/>
    <col min="2247" max="2251" width="0" style="1" hidden="1" customWidth="1"/>
    <col min="2252" max="2252" width="12.140625" style="1" customWidth="1"/>
    <col min="2253" max="2253" width="9.5703125" style="1" customWidth="1"/>
    <col min="2254" max="2258" width="0" style="1" hidden="1" customWidth="1"/>
    <col min="2259" max="2259" width="12.140625" style="1" customWidth="1"/>
    <col min="2260" max="2260" width="9.5703125" style="1" customWidth="1"/>
    <col min="2261" max="2265" width="0" style="1" hidden="1" customWidth="1"/>
    <col min="2266" max="2266" width="12.140625" style="1" customWidth="1"/>
    <col min="2267" max="2267" width="9.5703125" style="1" customWidth="1"/>
    <col min="2268" max="2272" width="0" style="1" hidden="1" customWidth="1"/>
    <col min="2273" max="2273" width="12.140625" style="1" customWidth="1"/>
    <col min="2274" max="2274" width="9.5703125" style="1" customWidth="1"/>
    <col min="2275" max="2279" width="0" style="1" hidden="1" customWidth="1"/>
    <col min="2280" max="2280" width="12.140625" style="1" customWidth="1"/>
    <col min="2281" max="2281" width="9.5703125" style="1" customWidth="1"/>
    <col min="2282" max="2286" width="0" style="1" hidden="1" customWidth="1"/>
    <col min="2287" max="2287" width="12.140625" style="1" customWidth="1"/>
    <col min="2288" max="2288" width="9.5703125" style="1" customWidth="1"/>
    <col min="2289" max="2293" width="0" style="1" hidden="1" customWidth="1"/>
    <col min="2294" max="2294" width="12.140625" style="1" customWidth="1"/>
    <col min="2295" max="2295" width="9.5703125" style="1" customWidth="1"/>
    <col min="2296" max="2300" width="0" style="1" hidden="1" customWidth="1"/>
    <col min="2301" max="2301" width="12.140625" style="1" customWidth="1"/>
    <col min="2302" max="2302" width="9.5703125" style="1" customWidth="1"/>
    <col min="2303" max="2307" width="0" style="1" hidden="1" customWidth="1"/>
    <col min="2308" max="2308" width="14.5703125" style="1" bestFit="1" customWidth="1"/>
    <col min="2309" max="2309" width="13.85546875" style="1" customWidth="1"/>
    <col min="2310" max="2310" width="14.7109375" style="1" customWidth="1"/>
    <col min="2311" max="2311" width="11.42578125" style="1" customWidth="1"/>
    <col min="2312" max="2312" width="12.85546875" style="1" customWidth="1"/>
    <col min="2313" max="2313" width="15" style="1" bestFit="1" customWidth="1"/>
    <col min="2314" max="2314" width="11.7109375" style="1" customWidth="1"/>
    <col min="2315" max="2315" width="19.140625" style="1" customWidth="1"/>
    <col min="2316" max="2470" width="9.140625" style="1"/>
    <col min="2471" max="2471" width="12.5703125" style="1" customWidth="1"/>
    <col min="2472" max="2472" width="12.7109375" style="1" customWidth="1"/>
    <col min="2473" max="2473" width="9.140625" style="1" customWidth="1"/>
    <col min="2474" max="2474" width="88.7109375" style="1" customWidth="1"/>
    <col min="2475" max="2475" width="15.85546875" style="1" bestFit="1" customWidth="1"/>
    <col min="2476" max="2476" width="10.7109375" style="1" customWidth="1"/>
    <col min="2477" max="2477" width="12.7109375" style="1" customWidth="1"/>
    <col min="2478" max="2478" width="24" style="1" bestFit="1" customWidth="1"/>
    <col min="2479" max="2479" width="10.28515625" style="1" bestFit="1" customWidth="1"/>
    <col min="2480" max="2480" width="11.85546875" style="1" customWidth="1"/>
    <col min="2481" max="2481" width="9.5703125" style="1" customWidth="1"/>
    <col min="2482" max="2486" width="0" style="1" hidden="1" customWidth="1"/>
    <col min="2487" max="2487" width="12.85546875" style="1" customWidth="1"/>
    <col min="2488" max="2488" width="9.5703125" style="1" customWidth="1"/>
    <col min="2489" max="2493" width="0" style="1" hidden="1" customWidth="1"/>
    <col min="2494" max="2494" width="12.140625" style="1" customWidth="1"/>
    <col min="2495" max="2495" width="9.5703125" style="1" customWidth="1"/>
    <col min="2496" max="2500" width="0" style="1" hidden="1" customWidth="1"/>
    <col min="2501" max="2501" width="12.140625" style="1" customWidth="1"/>
    <col min="2502" max="2502" width="9.5703125" style="1" customWidth="1"/>
    <col min="2503" max="2507" width="0" style="1" hidden="1" customWidth="1"/>
    <col min="2508" max="2508" width="12.140625" style="1" customWidth="1"/>
    <col min="2509" max="2509" width="9.5703125" style="1" customWidth="1"/>
    <col min="2510" max="2514" width="0" style="1" hidden="1" customWidth="1"/>
    <col min="2515" max="2515" width="12.140625" style="1" customWidth="1"/>
    <col min="2516" max="2516" width="9.5703125" style="1" customWidth="1"/>
    <col min="2517" max="2521" width="0" style="1" hidden="1" customWidth="1"/>
    <col min="2522" max="2522" width="12.140625" style="1" customWidth="1"/>
    <col min="2523" max="2523" width="9.5703125" style="1" customWidth="1"/>
    <col min="2524" max="2528" width="0" style="1" hidden="1" customWidth="1"/>
    <col min="2529" max="2529" width="12.140625" style="1" customWidth="1"/>
    <col min="2530" max="2530" width="9.5703125" style="1" customWidth="1"/>
    <col min="2531" max="2535" width="0" style="1" hidden="1" customWidth="1"/>
    <col min="2536" max="2536" width="12.140625" style="1" customWidth="1"/>
    <col min="2537" max="2537" width="9.5703125" style="1" customWidth="1"/>
    <col min="2538" max="2542" width="0" style="1" hidden="1" customWidth="1"/>
    <col min="2543" max="2543" width="12.140625" style="1" customWidth="1"/>
    <col min="2544" max="2544" width="9.5703125" style="1" customWidth="1"/>
    <col min="2545" max="2549" width="0" style="1" hidden="1" customWidth="1"/>
    <col min="2550" max="2550" width="12.140625" style="1" customWidth="1"/>
    <col min="2551" max="2551" width="9.5703125" style="1" customWidth="1"/>
    <col min="2552" max="2556" width="0" style="1" hidden="1" customWidth="1"/>
    <col min="2557" max="2557" width="12.140625" style="1" customWidth="1"/>
    <col min="2558" max="2558" width="9.5703125" style="1" customWidth="1"/>
    <col min="2559" max="2563" width="0" style="1" hidden="1" customWidth="1"/>
    <col min="2564" max="2564" width="14.5703125" style="1" bestFit="1" customWidth="1"/>
    <col min="2565" max="2565" width="13.85546875" style="1" customWidth="1"/>
    <col min="2566" max="2566" width="14.7109375" style="1" customWidth="1"/>
    <col min="2567" max="2567" width="11.42578125" style="1" customWidth="1"/>
    <col min="2568" max="2568" width="12.85546875" style="1" customWidth="1"/>
    <col min="2569" max="2569" width="15" style="1" bestFit="1" customWidth="1"/>
    <col min="2570" max="2570" width="11.7109375" style="1" customWidth="1"/>
    <col min="2571" max="2571" width="19.140625" style="1" customWidth="1"/>
    <col min="2572" max="2726" width="9.140625" style="1"/>
    <col min="2727" max="2727" width="12.5703125" style="1" customWidth="1"/>
    <col min="2728" max="2728" width="12.7109375" style="1" customWidth="1"/>
    <col min="2729" max="2729" width="9.140625" style="1" customWidth="1"/>
    <col min="2730" max="2730" width="88.7109375" style="1" customWidth="1"/>
    <col min="2731" max="2731" width="15.85546875" style="1" bestFit="1" customWidth="1"/>
    <col min="2732" max="2732" width="10.7109375" style="1" customWidth="1"/>
    <col min="2733" max="2733" width="12.7109375" style="1" customWidth="1"/>
    <col min="2734" max="2734" width="24" style="1" bestFit="1" customWidth="1"/>
    <col min="2735" max="2735" width="10.28515625" style="1" bestFit="1" customWidth="1"/>
    <col min="2736" max="2736" width="11.85546875" style="1" customWidth="1"/>
    <col min="2737" max="2737" width="9.5703125" style="1" customWidth="1"/>
    <col min="2738" max="2742" width="0" style="1" hidden="1" customWidth="1"/>
    <col min="2743" max="2743" width="12.85546875" style="1" customWidth="1"/>
    <col min="2744" max="2744" width="9.5703125" style="1" customWidth="1"/>
    <col min="2745" max="2749" width="0" style="1" hidden="1" customWidth="1"/>
    <col min="2750" max="2750" width="12.140625" style="1" customWidth="1"/>
    <col min="2751" max="2751" width="9.5703125" style="1" customWidth="1"/>
    <col min="2752" max="2756" width="0" style="1" hidden="1" customWidth="1"/>
    <col min="2757" max="2757" width="12.140625" style="1" customWidth="1"/>
    <col min="2758" max="2758" width="9.5703125" style="1" customWidth="1"/>
    <col min="2759" max="2763" width="0" style="1" hidden="1" customWidth="1"/>
    <col min="2764" max="2764" width="12.140625" style="1" customWidth="1"/>
    <col min="2765" max="2765" width="9.5703125" style="1" customWidth="1"/>
    <col min="2766" max="2770" width="0" style="1" hidden="1" customWidth="1"/>
    <col min="2771" max="2771" width="12.140625" style="1" customWidth="1"/>
    <col min="2772" max="2772" width="9.5703125" style="1" customWidth="1"/>
    <col min="2773" max="2777" width="0" style="1" hidden="1" customWidth="1"/>
    <col min="2778" max="2778" width="12.140625" style="1" customWidth="1"/>
    <col min="2779" max="2779" width="9.5703125" style="1" customWidth="1"/>
    <col min="2780" max="2784" width="0" style="1" hidden="1" customWidth="1"/>
    <col min="2785" max="2785" width="12.140625" style="1" customWidth="1"/>
    <col min="2786" max="2786" width="9.5703125" style="1" customWidth="1"/>
    <col min="2787" max="2791" width="0" style="1" hidden="1" customWidth="1"/>
    <col min="2792" max="2792" width="12.140625" style="1" customWidth="1"/>
    <col min="2793" max="2793" width="9.5703125" style="1" customWidth="1"/>
    <col min="2794" max="2798" width="0" style="1" hidden="1" customWidth="1"/>
    <col min="2799" max="2799" width="12.140625" style="1" customWidth="1"/>
    <col min="2800" max="2800" width="9.5703125" style="1" customWidth="1"/>
    <col min="2801" max="2805" width="0" style="1" hidden="1" customWidth="1"/>
    <col min="2806" max="2806" width="12.140625" style="1" customWidth="1"/>
    <col min="2807" max="2807" width="9.5703125" style="1" customWidth="1"/>
    <col min="2808" max="2812" width="0" style="1" hidden="1" customWidth="1"/>
    <col min="2813" max="2813" width="12.140625" style="1" customWidth="1"/>
    <col min="2814" max="2814" width="9.5703125" style="1" customWidth="1"/>
    <col min="2815" max="2819" width="0" style="1" hidden="1" customWidth="1"/>
    <col min="2820" max="2820" width="14.5703125" style="1" bestFit="1" customWidth="1"/>
    <col min="2821" max="2821" width="13.85546875" style="1" customWidth="1"/>
    <col min="2822" max="2822" width="14.7109375" style="1" customWidth="1"/>
    <col min="2823" max="2823" width="11.42578125" style="1" customWidth="1"/>
    <col min="2824" max="2824" width="12.85546875" style="1" customWidth="1"/>
    <col min="2825" max="2825" width="15" style="1" bestFit="1" customWidth="1"/>
    <col min="2826" max="2826" width="11.7109375" style="1" customWidth="1"/>
    <col min="2827" max="2827" width="19.140625" style="1" customWidth="1"/>
    <col min="2828" max="2982" width="9.140625" style="1"/>
    <col min="2983" max="2983" width="12.5703125" style="1" customWidth="1"/>
    <col min="2984" max="2984" width="12.7109375" style="1" customWidth="1"/>
    <col min="2985" max="2985" width="9.140625" style="1" customWidth="1"/>
    <col min="2986" max="2986" width="88.7109375" style="1" customWidth="1"/>
    <col min="2987" max="2987" width="15.85546875" style="1" bestFit="1" customWidth="1"/>
    <col min="2988" max="2988" width="10.7109375" style="1" customWidth="1"/>
    <col min="2989" max="2989" width="12.7109375" style="1" customWidth="1"/>
    <col min="2990" max="2990" width="24" style="1" bestFit="1" customWidth="1"/>
    <col min="2991" max="2991" width="10.28515625" style="1" bestFit="1" customWidth="1"/>
    <col min="2992" max="2992" width="11.85546875" style="1" customWidth="1"/>
    <col min="2993" max="2993" width="9.5703125" style="1" customWidth="1"/>
    <col min="2994" max="2998" width="0" style="1" hidden="1" customWidth="1"/>
    <col min="2999" max="2999" width="12.85546875" style="1" customWidth="1"/>
    <col min="3000" max="3000" width="9.5703125" style="1" customWidth="1"/>
    <col min="3001" max="3005" width="0" style="1" hidden="1" customWidth="1"/>
    <col min="3006" max="3006" width="12.140625" style="1" customWidth="1"/>
    <col min="3007" max="3007" width="9.5703125" style="1" customWidth="1"/>
    <col min="3008" max="3012" width="0" style="1" hidden="1" customWidth="1"/>
    <col min="3013" max="3013" width="12.140625" style="1" customWidth="1"/>
    <col min="3014" max="3014" width="9.5703125" style="1" customWidth="1"/>
    <col min="3015" max="3019" width="0" style="1" hidden="1" customWidth="1"/>
    <col min="3020" max="3020" width="12.140625" style="1" customWidth="1"/>
    <col min="3021" max="3021" width="9.5703125" style="1" customWidth="1"/>
    <col min="3022" max="3026" width="0" style="1" hidden="1" customWidth="1"/>
    <col min="3027" max="3027" width="12.140625" style="1" customWidth="1"/>
    <col min="3028" max="3028" width="9.5703125" style="1" customWidth="1"/>
    <col min="3029" max="3033" width="0" style="1" hidden="1" customWidth="1"/>
    <col min="3034" max="3034" width="12.140625" style="1" customWidth="1"/>
    <col min="3035" max="3035" width="9.5703125" style="1" customWidth="1"/>
    <col min="3036" max="3040" width="0" style="1" hidden="1" customWidth="1"/>
    <col min="3041" max="3041" width="12.140625" style="1" customWidth="1"/>
    <col min="3042" max="3042" width="9.5703125" style="1" customWidth="1"/>
    <col min="3043" max="3047" width="0" style="1" hidden="1" customWidth="1"/>
    <col min="3048" max="3048" width="12.140625" style="1" customWidth="1"/>
    <col min="3049" max="3049" width="9.5703125" style="1" customWidth="1"/>
    <col min="3050" max="3054" width="0" style="1" hidden="1" customWidth="1"/>
    <col min="3055" max="3055" width="12.140625" style="1" customWidth="1"/>
    <col min="3056" max="3056" width="9.5703125" style="1" customWidth="1"/>
    <col min="3057" max="3061" width="0" style="1" hidden="1" customWidth="1"/>
    <col min="3062" max="3062" width="12.140625" style="1" customWidth="1"/>
    <col min="3063" max="3063" width="9.5703125" style="1" customWidth="1"/>
    <col min="3064" max="3068" width="0" style="1" hidden="1" customWidth="1"/>
    <col min="3069" max="3069" width="12.140625" style="1" customWidth="1"/>
    <col min="3070" max="3070" width="9.5703125" style="1" customWidth="1"/>
    <col min="3071" max="3075" width="0" style="1" hidden="1" customWidth="1"/>
    <col min="3076" max="3076" width="14.5703125" style="1" bestFit="1" customWidth="1"/>
    <col min="3077" max="3077" width="13.85546875" style="1" customWidth="1"/>
    <col min="3078" max="3078" width="14.7109375" style="1" customWidth="1"/>
    <col min="3079" max="3079" width="11.42578125" style="1" customWidth="1"/>
    <col min="3080" max="3080" width="12.85546875" style="1" customWidth="1"/>
    <col min="3081" max="3081" width="15" style="1" bestFit="1" customWidth="1"/>
    <col min="3082" max="3082" width="11.7109375" style="1" customWidth="1"/>
    <col min="3083" max="3083" width="19.140625" style="1" customWidth="1"/>
    <col min="3084" max="3238" width="9.140625" style="1"/>
    <col min="3239" max="3239" width="12.5703125" style="1" customWidth="1"/>
    <col min="3240" max="3240" width="12.7109375" style="1" customWidth="1"/>
    <col min="3241" max="3241" width="9.140625" style="1" customWidth="1"/>
    <col min="3242" max="3242" width="88.7109375" style="1" customWidth="1"/>
    <col min="3243" max="3243" width="15.85546875" style="1" bestFit="1" customWidth="1"/>
    <col min="3244" max="3244" width="10.7109375" style="1" customWidth="1"/>
    <col min="3245" max="3245" width="12.7109375" style="1" customWidth="1"/>
    <col min="3246" max="3246" width="24" style="1" bestFit="1" customWidth="1"/>
    <col min="3247" max="3247" width="10.28515625" style="1" bestFit="1" customWidth="1"/>
    <col min="3248" max="3248" width="11.85546875" style="1" customWidth="1"/>
    <col min="3249" max="3249" width="9.5703125" style="1" customWidth="1"/>
    <col min="3250" max="3254" width="0" style="1" hidden="1" customWidth="1"/>
    <col min="3255" max="3255" width="12.85546875" style="1" customWidth="1"/>
    <col min="3256" max="3256" width="9.5703125" style="1" customWidth="1"/>
    <col min="3257" max="3261" width="0" style="1" hidden="1" customWidth="1"/>
    <col min="3262" max="3262" width="12.140625" style="1" customWidth="1"/>
    <col min="3263" max="3263" width="9.5703125" style="1" customWidth="1"/>
    <col min="3264" max="3268" width="0" style="1" hidden="1" customWidth="1"/>
    <col min="3269" max="3269" width="12.140625" style="1" customWidth="1"/>
    <col min="3270" max="3270" width="9.5703125" style="1" customWidth="1"/>
    <col min="3271" max="3275" width="0" style="1" hidden="1" customWidth="1"/>
    <col min="3276" max="3276" width="12.140625" style="1" customWidth="1"/>
    <col min="3277" max="3277" width="9.5703125" style="1" customWidth="1"/>
    <col min="3278" max="3282" width="0" style="1" hidden="1" customWidth="1"/>
    <col min="3283" max="3283" width="12.140625" style="1" customWidth="1"/>
    <col min="3284" max="3284" width="9.5703125" style="1" customWidth="1"/>
    <col min="3285" max="3289" width="0" style="1" hidden="1" customWidth="1"/>
    <col min="3290" max="3290" width="12.140625" style="1" customWidth="1"/>
    <col min="3291" max="3291" width="9.5703125" style="1" customWidth="1"/>
    <col min="3292" max="3296" width="0" style="1" hidden="1" customWidth="1"/>
    <col min="3297" max="3297" width="12.140625" style="1" customWidth="1"/>
    <col min="3298" max="3298" width="9.5703125" style="1" customWidth="1"/>
    <col min="3299" max="3303" width="0" style="1" hidden="1" customWidth="1"/>
    <col min="3304" max="3304" width="12.140625" style="1" customWidth="1"/>
    <col min="3305" max="3305" width="9.5703125" style="1" customWidth="1"/>
    <col min="3306" max="3310" width="0" style="1" hidden="1" customWidth="1"/>
    <col min="3311" max="3311" width="12.140625" style="1" customWidth="1"/>
    <col min="3312" max="3312" width="9.5703125" style="1" customWidth="1"/>
    <col min="3313" max="3317" width="0" style="1" hidden="1" customWidth="1"/>
    <col min="3318" max="3318" width="12.140625" style="1" customWidth="1"/>
    <col min="3319" max="3319" width="9.5703125" style="1" customWidth="1"/>
    <col min="3320" max="3324" width="0" style="1" hidden="1" customWidth="1"/>
    <col min="3325" max="3325" width="12.140625" style="1" customWidth="1"/>
    <col min="3326" max="3326" width="9.5703125" style="1" customWidth="1"/>
    <col min="3327" max="3331" width="0" style="1" hidden="1" customWidth="1"/>
    <col min="3332" max="3332" width="14.5703125" style="1" bestFit="1" customWidth="1"/>
    <col min="3333" max="3333" width="13.85546875" style="1" customWidth="1"/>
    <col min="3334" max="3334" width="14.7109375" style="1" customWidth="1"/>
    <col min="3335" max="3335" width="11.42578125" style="1" customWidth="1"/>
    <col min="3336" max="3336" width="12.85546875" style="1" customWidth="1"/>
    <col min="3337" max="3337" width="15" style="1" bestFit="1" customWidth="1"/>
    <col min="3338" max="3338" width="11.7109375" style="1" customWidth="1"/>
    <col min="3339" max="3339" width="19.140625" style="1" customWidth="1"/>
    <col min="3340" max="3494" width="9.140625" style="1"/>
    <col min="3495" max="3495" width="12.5703125" style="1" customWidth="1"/>
    <col min="3496" max="3496" width="12.7109375" style="1" customWidth="1"/>
    <col min="3497" max="3497" width="9.140625" style="1" customWidth="1"/>
    <col min="3498" max="3498" width="88.7109375" style="1" customWidth="1"/>
    <col min="3499" max="3499" width="15.85546875" style="1" bestFit="1" customWidth="1"/>
    <col min="3500" max="3500" width="10.7109375" style="1" customWidth="1"/>
    <col min="3501" max="3501" width="12.7109375" style="1" customWidth="1"/>
    <col min="3502" max="3502" width="24" style="1" bestFit="1" customWidth="1"/>
    <col min="3503" max="3503" width="10.28515625" style="1" bestFit="1" customWidth="1"/>
    <col min="3504" max="3504" width="11.85546875" style="1" customWidth="1"/>
    <col min="3505" max="3505" width="9.5703125" style="1" customWidth="1"/>
    <col min="3506" max="3510" width="0" style="1" hidden="1" customWidth="1"/>
    <col min="3511" max="3511" width="12.85546875" style="1" customWidth="1"/>
    <col min="3512" max="3512" width="9.5703125" style="1" customWidth="1"/>
    <col min="3513" max="3517" width="0" style="1" hidden="1" customWidth="1"/>
    <col min="3518" max="3518" width="12.140625" style="1" customWidth="1"/>
    <col min="3519" max="3519" width="9.5703125" style="1" customWidth="1"/>
    <col min="3520" max="3524" width="0" style="1" hidden="1" customWidth="1"/>
    <col min="3525" max="3525" width="12.140625" style="1" customWidth="1"/>
    <col min="3526" max="3526" width="9.5703125" style="1" customWidth="1"/>
    <col min="3527" max="3531" width="0" style="1" hidden="1" customWidth="1"/>
    <col min="3532" max="3532" width="12.140625" style="1" customWidth="1"/>
    <col min="3533" max="3533" width="9.5703125" style="1" customWidth="1"/>
    <col min="3534" max="3538" width="0" style="1" hidden="1" customWidth="1"/>
    <col min="3539" max="3539" width="12.140625" style="1" customWidth="1"/>
    <col min="3540" max="3540" width="9.5703125" style="1" customWidth="1"/>
    <col min="3541" max="3545" width="0" style="1" hidden="1" customWidth="1"/>
    <col min="3546" max="3546" width="12.140625" style="1" customWidth="1"/>
    <col min="3547" max="3547" width="9.5703125" style="1" customWidth="1"/>
    <col min="3548" max="3552" width="0" style="1" hidden="1" customWidth="1"/>
    <col min="3553" max="3553" width="12.140625" style="1" customWidth="1"/>
    <col min="3554" max="3554" width="9.5703125" style="1" customWidth="1"/>
    <col min="3555" max="3559" width="0" style="1" hidden="1" customWidth="1"/>
    <col min="3560" max="3560" width="12.140625" style="1" customWidth="1"/>
    <col min="3561" max="3561" width="9.5703125" style="1" customWidth="1"/>
    <col min="3562" max="3566" width="0" style="1" hidden="1" customWidth="1"/>
    <col min="3567" max="3567" width="12.140625" style="1" customWidth="1"/>
    <col min="3568" max="3568" width="9.5703125" style="1" customWidth="1"/>
    <col min="3569" max="3573" width="0" style="1" hidden="1" customWidth="1"/>
    <col min="3574" max="3574" width="12.140625" style="1" customWidth="1"/>
    <col min="3575" max="3575" width="9.5703125" style="1" customWidth="1"/>
    <col min="3576" max="3580" width="0" style="1" hidden="1" customWidth="1"/>
    <col min="3581" max="3581" width="12.140625" style="1" customWidth="1"/>
    <col min="3582" max="3582" width="9.5703125" style="1" customWidth="1"/>
    <col min="3583" max="3587" width="0" style="1" hidden="1" customWidth="1"/>
    <col min="3588" max="3588" width="14.5703125" style="1" bestFit="1" customWidth="1"/>
    <col min="3589" max="3589" width="13.85546875" style="1" customWidth="1"/>
    <col min="3590" max="3590" width="14.7109375" style="1" customWidth="1"/>
    <col min="3591" max="3591" width="11.42578125" style="1" customWidth="1"/>
    <col min="3592" max="3592" width="12.85546875" style="1" customWidth="1"/>
    <col min="3593" max="3593" width="15" style="1" bestFit="1" customWidth="1"/>
    <col min="3594" max="3594" width="11.7109375" style="1" customWidth="1"/>
    <col min="3595" max="3595" width="19.140625" style="1" customWidth="1"/>
    <col min="3596" max="3750" width="9.140625" style="1"/>
    <col min="3751" max="3751" width="12.5703125" style="1" customWidth="1"/>
    <col min="3752" max="3752" width="12.7109375" style="1" customWidth="1"/>
    <col min="3753" max="3753" width="9.140625" style="1" customWidth="1"/>
    <col min="3754" max="3754" width="88.7109375" style="1" customWidth="1"/>
    <col min="3755" max="3755" width="15.85546875" style="1" bestFit="1" customWidth="1"/>
    <col min="3756" max="3756" width="10.7109375" style="1" customWidth="1"/>
    <col min="3757" max="3757" width="12.7109375" style="1" customWidth="1"/>
    <col min="3758" max="3758" width="24" style="1" bestFit="1" customWidth="1"/>
    <col min="3759" max="3759" width="10.28515625" style="1" bestFit="1" customWidth="1"/>
    <col min="3760" max="3760" width="11.85546875" style="1" customWidth="1"/>
    <col min="3761" max="3761" width="9.5703125" style="1" customWidth="1"/>
    <col min="3762" max="3766" width="0" style="1" hidden="1" customWidth="1"/>
    <col min="3767" max="3767" width="12.85546875" style="1" customWidth="1"/>
    <col min="3768" max="3768" width="9.5703125" style="1" customWidth="1"/>
    <col min="3769" max="3773" width="0" style="1" hidden="1" customWidth="1"/>
    <col min="3774" max="3774" width="12.140625" style="1" customWidth="1"/>
    <col min="3775" max="3775" width="9.5703125" style="1" customWidth="1"/>
    <col min="3776" max="3780" width="0" style="1" hidden="1" customWidth="1"/>
    <col min="3781" max="3781" width="12.140625" style="1" customWidth="1"/>
    <col min="3782" max="3782" width="9.5703125" style="1" customWidth="1"/>
    <col min="3783" max="3787" width="0" style="1" hidden="1" customWidth="1"/>
    <col min="3788" max="3788" width="12.140625" style="1" customWidth="1"/>
    <col min="3789" max="3789" width="9.5703125" style="1" customWidth="1"/>
    <col min="3790" max="3794" width="0" style="1" hidden="1" customWidth="1"/>
    <col min="3795" max="3795" width="12.140625" style="1" customWidth="1"/>
    <col min="3796" max="3796" width="9.5703125" style="1" customWidth="1"/>
    <col min="3797" max="3801" width="0" style="1" hidden="1" customWidth="1"/>
    <col min="3802" max="3802" width="12.140625" style="1" customWidth="1"/>
    <col min="3803" max="3803" width="9.5703125" style="1" customWidth="1"/>
    <col min="3804" max="3808" width="0" style="1" hidden="1" customWidth="1"/>
    <col min="3809" max="3809" width="12.140625" style="1" customWidth="1"/>
    <col min="3810" max="3810" width="9.5703125" style="1" customWidth="1"/>
    <col min="3811" max="3815" width="0" style="1" hidden="1" customWidth="1"/>
    <col min="3816" max="3816" width="12.140625" style="1" customWidth="1"/>
    <col min="3817" max="3817" width="9.5703125" style="1" customWidth="1"/>
    <col min="3818" max="3822" width="0" style="1" hidden="1" customWidth="1"/>
    <col min="3823" max="3823" width="12.140625" style="1" customWidth="1"/>
    <col min="3824" max="3824" width="9.5703125" style="1" customWidth="1"/>
    <col min="3825" max="3829" width="0" style="1" hidden="1" customWidth="1"/>
    <col min="3830" max="3830" width="12.140625" style="1" customWidth="1"/>
    <col min="3831" max="3831" width="9.5703125" style="1" customWidth="1"/>
    <col min="3832" max="3836" width="0" style="1" hidden="1" customWidth="1"/>
    <col min="3837" max="3837" width="12.140625" style="1" customWidth="1"/>
    <col min="3838" max="3838" width="9.5703125" style="1" customWidth="1"/>
    <col min="3839" max="3843" width="0" style="1" hidden="1" customWidth="1"/>
    <col min="3844" max="3844" width="14.5703125" style="1" bestFit="1" customWidth="1"/>
    <col min="3845" max="3845" width="13.85546875" style="1" customWidth="1"/>
    <col min="3846" max="3846" width="14.7109375" style="1" customWidth="1"/>
    <col min="3847" max="3847" width="11.42578125" style="1" customWidth="1"/>
    <col min="3848" max="3848" width="12.85546875" style="1" customWidth="1"/>
    <col min="3849" max="3849" width="15" style="1" bestFit="1" customWidth="1"/>
    <col min="3850" max="3850" width="11.7109375" style="1" customWidth="1"/>
    <col min="3851" max="3851" width="19.140625" style="1" customWidth="1"/>
    <col min="3852" max="4006" width="9.140625" style="1"/>
    <col min="4007" max="4007" width="12.5703125" style="1" customWidth="1"/>
    <col min="4008" max="4008" width="12.7109375" style="1" customWidth="1"/>
    <col min="4009" max="4009" width="9.140625" style="1" customWidth="1"/>
    <col min="4010" max="4010" width="88.7109375" style="1" customWidth="1"/>
    <col min="4011" max="4011" width="15.85546875" style="1" bestFit="1" customWidth="1"/>
    <col min="4012" max="4012" width="10.7109375" style="1" customWidth="1"/>
    <col min="4013" max="4013" width="12.7109375" style="1" customWidth="1"/>
    <col min="4014" max="4014" width="24" style="1" bestFit="1" customWidth="1"/>
    <col min="4015" max="4015" width="10.28515625" style="1" bestFit="1" customWidth="1"/>
    <col min="4016" max="4016" width="11.85546875" style="1" customWidth="1"/>
    <col min="4017" max="4017" width="9.5703125" style="1" customWidth="1"/>
    <col min="4018" max="4022" width="0" style="1" hidden="1" customWidth="1"/>
    <col min="4023" max="4023" width="12.85546875" style="1" customWidth="1"/>
    <col min="4024" max="4024" width="9.5703125" style="1" customWidth="1"/>
    <col min="4025" max="4029" width="0" style="1" hidden="1" customWidth="1"/>
    <col min="4030" max="4030" width="12.140625" style="1" customWidth="1"/>
    <col min="4031" max="4031" width="9.5703125" style="1" customWidth="1"/>
    <col min="4032" max="4036" width="0" style="1" hidden="1" customWidth="1"/>
    <col min="4037" max="4037" width="12.140625" style="1" customWidth="1"/>
    <col min="4038" max="4038" width="9.5703125" style="1" customWidth="1"/>
    <col min="4039" max="4043" width="0" style="1" hidden="1" customWidth="1"/>
    <col min="4044" max="4044" width="12.140625" style="1" customWidth="1"/>
    <col min="4045" max="4045" width="9.5703125" style="1" customWidth="1"/>
    <col min="4046" max="4050" width="0" style="1" hidden="1" customWidth="1"/>
    <col min="4051" max="4051" width="12.140625" style="1" customWidth="1"/>
    <col min="4052" max="4052" width="9.5703125" style="1" customWidth="1"/>
    <col min="4053" max="4057" width="0" style="1" hidden="1" customWidth="1"/>
    <col min="4058" max="4058" width="12.140625" style="1" customWidth="1"/>
    <col min="4059" max="4059" width="9.5703125" style="1" customWidth="1"/>
    <col min="4060" max="4064" width="0" style="1" hidden="1" customWidth="1"/>
    <col min="4065" max="4065" width="12.140625" style="1" customWidth="1"/>
    <col min="4066" max="4066" width="9.5703125" style="1" customWidth="1"/>
    <col min="4067" max="4071" width="0" style="1" hidden="1" customWidth="1"/>
    <col min="4072" max="4072" width="12.140625" style="1" customWidth="1"/>
    <col min="4073" max="4073" width="9.5703125" style="1" customWidth="1"/>
    <col min="4074" max="4078" width="0" style="1" hidden="1" customWidth="1"/>
    <col min="4079" max="4079" width="12.140625" style="1" customWidth="1"/>
    <col min="4080" max="4080" width="9.5703125" style="1" customWidth="1"/>
    <col min="4081" max="4085" width="0" style="1" hidden="1" customWidth="1"/>
    <col min="4086" max="4086" width="12.140625" style="1" customWidth="1"/>
    <col min="4087" max="4087" width="9.5703125" style="1" customWidth="1"/>
    <col min="4088" max="4092" width="0" style="1" hidden="1" customWidth="1"/>
    <col min="4093" max="4093" width="12.140625" style="1" customWidth="1"/>
    <col min="4094" max="4094" width="9.5703125" style="1" customWidth="1"/>
    <col min="4095" max="4099" width="0" style="1" hidden="1" customWidth="1"/>
    <col min="4100" max="4100" width="14.5703125" style="1" bestFit="1" customWidth="1"/>
    <col min="4101" max="4101" width="13.85546875" style="1" customWidth="1"/>
    <col min="4102" max="4102" width="14.7109375" style="1" customWidth="1"/>
    <col min="4103" max="4103" width="11.42578125" style="1" customWidth="1"/>
    <col min="4104" max="4104" width="12.85546875" style="1" customWidth="1"/>
    <col min="4105" max="4105" width="15" style="1" bestFit="1" customWidth="1"/>
    <col min="4106" max="4106" width="11.7109375" style="1" customWidth="1"/>
    <col min="4107" max="4107" width="19.140625" style="1" customWidth="1"/>
    <col min="4108" max="4262" width="9.140625" style="1"/>
    <col min="4263" max="4263" width="12.5703125" style="1" customWidth="1"/>
    <col min="4264" max="4264" width="12.7109375" style="1" customWidth="1"/>
    <col min="4265" max="4265" width="9.140625" style="1" customWidth="1"/>
    <col min="4266" max="4266" width="88.7109375" style="1" customWidth="1"/>
    <col min="4267" max="4267" width="15.85546875" style="1" bestFit="1" customWidth="1"/>
    <col min="4268" max="4268" width="10.7109375" style="1" customWidth="1"/>
    <col min="4269" max="4269" width="12.7109375" style="1" customWidth="1"/>
    <col min="4270" max="4270" width="24" style="1" bestFit="1" customWidth="1"/>
    <col min="4271" max="4271" width="10.28515625" style="1" bestFit="1" customWidth="1"/>
    <col min="4272" max="4272" width="11.85546875" style="1" customWidth="1"/>
    <col min="4273" max="4273" width="9.5703125" style="1" customWidth="1"/>
    <col min="4274" max="4278" width="0" style="1" hidden="1" customWidth="1"/>
    <col min="4279" max="4279" width="12.85546875" style="1" customWidth="1"/>
    <col min="4280" max="4280" width="9.5703125" style="1" customWidth="1"/>
    <col min="4281" max="4285" width="0" style="1" hidden="1" customWidth="1"/>
    <col min="4286" max="4286" width="12.140625" style="1" customWidth="1"/>
    <col min="4287" max="4287" width="9.5703125" style="1" customWidth="1"/>
    <col min="4288" max="4292" width="0" style="1" hidden="1" customWidth="1"/>
    <col min="4293" max="4293" width="12.140625" style="1" customWidth="1"/>
    <col min="4294" max="4294" width="9.5703125" style="1" customWidth="1"/>
    <col min="4295" max="4299" width="0" style="1" hidden="1" customWidth="1"/>
    <col min="4300" max="4300" width="12.140625" style="1" customWidth="1"/>
    <col min="4301" max="4301" width="9.5703125" style="1" customWidth="1"/>
    <col min="4302" max="4306" width="0" style="1" hidden="1" customWidth="1"/>
    <col min="4307" max="4307" width="12.140625" style="1" customWidth="1"/>
    <col min="4308" max="4308" width="9.5703125" style="1" customWidth="1"/>
    <col min="4309" max="4313" width="0" style="1" hidden="1" customWidth="1"/>
    <col min="4314" max="4314" width="12.140625" style="1" customWidth="1"/>
    <col min="4315" max="4315" width="9.5703125" style="1" customWidth="1"/>
    <col min="4316" max="4320" width="0" style="1" hidden="1" customWidth="1"/>
    <col min="4321" max="4321" width="12.140625" style="1" customWidth="1"/>
    <col min="4322" max="4322" width="9.5703125" style="1" customWidth="1"/>
    <col min="4323" max="4327" width="0" style="1" hidden="1" customWidth="1"/>
    <col min="4328" max="4328" width="12.140625" style="1" customWidth="1"/>
    <col min="4329" max="4329" width="9.5703125" style="1" customWidth="1"/>
    <col min="4330" max="4334" width="0" style="1" hidden="1" customWidth="1"/>
    <col min="4335" max="4335" width="12.140625" style="1" customWidth="1"/>
    <col min="4336" max="4336" width="9.5703125" style="1" customWidth="1"/>
    <col min="4337" max="4341" width="0" style="1" hidden="1" customWidth="1"/>
    <col min="4342" max="4342" width="12.140625" style="1" customWidth="1"/>
    <col min="4343" max="4343" width="9.5703125" style="1" customWidth="1"/>
    <col min="4344" max="4348" width="0" style="1" hidden="1" customWidth="1"/>
    <col min="4349" max="4349" width="12.140625" style="1" customWidth="1"/>
    <col min="4350" max="4350" width="9.5703125" style="1" customWidth="1"/>
    <col min="4351" max="4355" width="0" style="1" hidden="1" customWidth="1"/>
    <col min="4356" max="4356" width="14.5703125" style="1" bestFit="1" customWidth="1"/>
    <col min="4357" max="4357" width="13.85546875" style="1" customWidth="1"/>
    <col min="4358" max="4358" width="14.7109375" style="1" customWidth="1"/>
    <col min="4359" max="4359" width="11.42578125" style="1" customWidth="1"/>
    <col min="4360" max="4360" width="12.85546875" style="1" customWidth="1"/>
    <col min="4361" max="4361" width="15" style="1" bestFit="1" customWidth="1"/>
    <col min="4362" max="4362" width="11.7109375" style="1" customWidth="1"/>
    <col min="4363" max="4363" width="19.140625" style="1" customWidth="1"/>
    <col min="4364" max="4518" width="9.140625" style="1"/>
    <col min="4519" max="4519" width="12.5703125" style="1" customWidth="1"/>
    <col min="4520" max="4520" width="12.7109375" style="1" customWidth="1"/>
    <col min="4521" max="4521" width="9.140625" style="1" customWidth="1"/>
    <col min="4522" max="4522" width="88.7109375" style="1" customWidth="1"/>
    <col min="4523" max="4523" width="15.85546875" style="1" bestFit="1" customWidth="1"/>
    <col min="4524" max="4524" width="10.7109375" style="1" customWidth="1"/>
    <col min="4525" max="4525" width="12.7109375" style="1" customWidth="1"/>
    <col min="4526" max="4526" width="24" style="1" bestFit="1" customWidth="1"/>
    <col min="4527" max="4527" width="10.28515625" style="1" bestFit="1" customWidth="1"/>
    <col min="4528" max="4528" width="11.85546875" style="1" customWidth="1"/>
    <col min="4529" max="4529" width="9.5703125" style="1" customWidth="1"/>
    <col min="4530" max="4534" width="0" style="1" hidden="1" customWidth="1"/>
    <col min="4535" max="4535" width="12.85546875" style="1" customWidth="1"/>
    <col min="4536" max="4536" width="9.5703125" style="1" customWidth="1"/>
    <col min="4537" max="4541" width="0" style="1" hidden="1" customWidth="1"/>
    <col min="4542" max="4542" width="12.140625" style="1" customWidth="1"/>
    <col min="4543" max="4543" width="9.5703125" style="1" customWidth="1"/>
    <col min="4544" max="4548" width="0" style="1" hidden="1" customWidth="1"/>
    <col min="4549" max="4549" width="12.140625" style="1" customWidth="1"/>
    <col min="4550" max="4550" width="9.5703125" style="1" customWidth="1"/>
    <col min="4551" max="4555" width="0" style="1" hidden="1" customWidth="1"/>
    <col min="4556" max="4556" width="12.140625" style="1" customWidth="1"/>
    <col min="4557" max="4557" width="9.5703125" style="1" customWidth="1"/>
    <col min="4558" max="4562" width="0" style="1" hidden="1" customWidth="1"/>
    <col min="4563" max="4563" width="12.140625" style="1" customWidth="1"/>
    <col min="4564" max="4564" width="9.5703125" style="1" customWidth="1"/>
    <col min="4565" max="4569" width="0" style="1" hidden="1" customWidth="1"/>
    <col min="4570" max="4570" width="12.140625" style="1" customWidth="1"/>
    <col min="4571" max="4571" width="9.5703125" style="1" customWidth="1"/>
    <col min="4572" max="4576" width="0" style="1" hidden="1" customWidth="1"/>
    <col min="4577" max="4577" width="12.140625" style="1" customWidth="1"/>
    <col min="4578" max="4578" width="9.5703125" style="1" customWidth="1"/>
    <col min="4579" max="4583" width="0" style="1" hidden="1" customWidth="1"/>
    <col min="4584" max="4584" width="12.140625" style="1" customWidth="1"/>
    <col min="4585" max="4585" width="9.5703125" style="1" customWidth="1"/>
    <col min="4586" max="4590" width="0" style="1" hidden="1" customWidth="1"/>
    <col min="4591" max="4591" width="12.140625" style="1" customWidth="1"/>
    <col min="4592" max="4592" width="9.5703125" style="1" customWidth="1"/>
    <col min="4593" max="4597" width="0" style="1" hidden="1" customWidth="1"/>
    <col min="4598" max="4598" width="12.140625" style="1" customWidth="1"/>
    <col min="4599" max="4599" width="9.5703125" style="1" customWidth="1"/>
    <col min="4600" max="4604" width="0" style="1" hidden="1" customWidth="1"/>
    <col min="4605" max="4605" width="12.140625" style="1" customWidth="1"/>
    <col min="4606" max="4606" width="9.5703125" style="1" customWidth="1"/>
    <col min="4607" max="4611" width="0" style="1" hidden="1" customWidth="1"/>
    <col min="4612" max="4612" width="14.5703125" style="1" bestFit="1" customWidth="1"/>
    <col min="4613" max="4613" width="13.85546875" style="1" customWidth="1"/>
    <col min="4614" max="4614" width="14.7109375" style="1" customWidth="1"/>
    <col min="4615" max="4615" width="11.42578125" style="1" customWidth="1"/>
    <col min="4616" max="4616" width="12.85546875" style="1" customWidth="1"/>
    <col min="4617" max="4617" width="15" style="1" bestFit="1" customWidth="1"/>
    <col min="4618" max="4618" width="11.7109375" style="1" customWidth="1"/>
    <col min="4619" max="4619" width="19.140625" style="1" customWidth="1"/>
    <col min="4620" max="4774" width="9.140625" style="1"/>
    <col min="4775" max="4775" width="12.5703125" style="1" customWidth="1"/>
    <col min="4776" max="4776" width="12.7109375" style="1" customWidth="1"/>
    <col min="4777" max="4777" width="9.140625" style="1" customWidth="1"/>
    <col min="4778" max="4778" width="88.7109375" style="1" customWidth="1"/>
    <col min="4779" max="4779" width="15.85546875" style="1" bestFit="1" customWidth="1"/>
    <col min="4780" max="4780" width="10.7109375" style="1" customWidth="1"/>
    <col min="4781" max="4781" width="12.7109375" style="1" customWidth="1"/>
    <col min="4782" max="4782" width="24" style="1" bestFit="1" customWidth="1"/>
    <col min="4783" max="4783" width="10.28515625" style="1" bestFit="1" customWidth="1"/>
    <col min="4784" max="4784" width="11.85546875" style="1" customWidth="1"/>
    <col min="4785" max="4785" width="9.5703125" style="1" customWidth="1"/>
    <col min="4786" max="4790" width="0" style="1" hidden="1" customWidth="1"/>
    <col min="4791" max="4791" width="12.85546875" style="1" customWidth="1"/>
    <col min="4792" max="4792" width="9.5703125" style="1" customWidth="1"/>
    <col min="4793" max="4797" width="0" style="1" hidden="1" customWidth="1"/>
    <col min="4798" max="4798" width="12.140625" style="1" customWidth="1"/>
    <col min="4799" max="4799" width="9.5703125" style="1" customWidth="1"/>
    <col min="4800" max="4804" width="0" style="1" hidden="1" customWidth="1"/>
    <col min="4805" max="4805" width="12.140625" style="1" customWidth="1"/>
    <col min="4806" max="4806" width="9.5703125" style="1" customWidth="1"/>
    <col min="4807" max="4811" width="0" style="1" hidden="1" customWidth="1"/>
    <col min="4812" max="4812" width="12.140625" style="1" customWidth="1"/>
    <col min="4813" max="4813" width="9.5703125" style="1" customWidth="1"/>
    <col min="4814" max="4818" width="0" style="1" hidden="1" customWidth="1"/>
    <col min="4819" max="4819" width="12.140625" style="1" customWidth="1"/>
    <col min="4820" max="4820" width="9.5703125" style="1" customWidth="1"/>
    <col min="4821" max="4825" width="0" style="1" hidden="1" customWidth="1"/>
    <col min="4826" max="4826" width="12.140625" style="1" customWidth="1"/>
    <col min="4827" max="4827" width="9.5703125" style="1" customWidth="1"/>
    <col min="4828" max="4832" width="0" style="1" hidden="1" customWidth="1"/>
    <col min="4833" max="4833" width="12.140625" style="1" customWidth="1"/>
    <col min="4834" max="4834" width="9.5703125" style="1" customWidth="1"/>
    <col min="4835" max="4839" width="0" style="1" hidden="1" customWidth="1"/>
    <col min="4840" max="4840" width="12.140625" style="1" customWidth="1"/>
    <col min="4841" max="4841" width="9.5703125" style="1" customWidth="1"/>
    <col min="4842" max="4846" width="0" style="1" hidden="1" customWidth="1"/>
    <col min="4847" max="4847" width="12.140625" style="1" customWidth="1"/>
    <col min="4848" max="4848" width="9.5703125" style="1" customWidth="1"/>
    <col min="4849" max="4853" width="0" style="1" hidden="1" customWidth="1"/>
    <col min="4854" max="4854" width="12.140625" style="1" customWidth="1"/>
    <col min="4855" max="4855" width="9.5703125" style="1" customWidth="1"/>
    <col min="4856" max="4860" width="0" style="1" hidden="1" customWidth="1"/>
    <col min="4861" max="4861" width="12.140625" style="1" customWidth="1"/>
    <col min="4862" max="4862" width="9.5703125" style="1" customWidth="1"/>
    <col min="4863" max="4867" width="0" style="1" hidden="1" customWidth="1"/>
    <col min="4868" max="4868" width="14.5703125" style="1" bestFit="1" customWidth="1"/>
    <col min="4869" max="4869" width="13.85546875" style="1" customWidth="1"/>
    <col min="4870" max="4870" width="14.7109375" style="1" customWidth="1"/>
    <col min="4871" max="4871" width="11.42578125" style="1" customWidth="1"/>
    <col min="4872" max="4872" width="12.85546875" style="1" customWidth="1"/>
    <col min="4873" max="4873" width="15" style="1" bestFit="1" customWidth="1"/>
    <col min="4874" max="4874" width="11.7109375" style="1" customWidth="1"/>
    <col min="4875" max="4875" width="19.140625" style="1" customWidth="1"/>
    <col min="4876" max="5030" width="9.140625" style="1"/>
    <col min="5031" max="5031" width="12.5703125" style="1" customWidth="1"/>
    <col min="5032" max="5032" width="12.7109375" style="1" customWidth="1"/>
    <col min="5033" max="5033" width="9.140625" style="1" customWidth="1"/>
    <col min="5034" max="5034" width="88.7109375" style="1" customWidth="1"/>
    <col min="5035" max="5035" width="15.85546875" style="1" bestFit="1" customWidth="1"/>
    <col min="5036" max="5036" width="10.7109375" style="1" customWidth="1"/>
    <col min="5037" max="5037" width="12.7109375" style="1" customWidth="1"/>
    <col min="5038" max="5038" width="24" style="1" bestFit="1" customWidth="1"/>
    <col min="5039" max="5039" width="10.28515625" style="1" bestFit="1" customWidth="1"/>
    <col min="5040" max="5040" width="11.85546875" style="1" customWidth="1"/>
    <col min="5041" max="5041" width="9.5703125" style="1" customWidth="1"/>
    <col min="5042" max="5046" width="0" style="1" hidden="1" customWidth="1"/>
    <col min="5047" max="5047" width="12.85546875" style="1" customWidth="1"/>
    <col min="5048" max="5048" width="9.5703125" style="1" customWidth="1"/>
    <col min="5049" max="5053" width="0" style="1" hidden="1" customWidth="1"/>
    <col min="5054" max="5054" width="12.140625" style="1" customWidth="1"/>
    <col min="5055" max="5055" width="9.5703125" style="1" customWidth="1"/>
    <col min="5056" max="5060" width="0" style="1" hidden="1" customWidth="1"/>
    <col min="5061" max="5061" width="12.140625" style="1" customWidth="1"/>
    <col min="5062" max="5062" width="9.5703125" style="1" customWidth="1"/>
    <col min="5063" max="5067" width="0" style="1" hidden="1" customWidth="1"/>
    <col min="5068" max="5068" width="12.140625" style="1" customWidth="1"/>
    <col min="5069" max="5069" width="9.5703125" style="1" customWidth="1"/>
    <col min="5070" max="5074" width="0" style="1" hidden="1" customWidth="1"/>
    <col min="5075" max="5075" width="12.140625" style="1" customWidth="1"/>
    <col min="5076" max="5076" width="9.5703125" style="1" customWidth="1"/>
    <col min="5077" max="5081" width="0" style="1" hidden="1" customWidth="1"/>
    <col min="5082" max="5082" width="12.140625" style="1" customWidth="1"/>
    <col min="5083" max="5083" width="9.5703125" style="1" customWidth="1"/>
    <col min="5084" max="5088" width="0" style="1" hidden="1" customWidth="1"/>
    <col min="5089" max="5089" width="12.140625" style="1" customWidth="1"/>
    <col min="5090" max="5090" width="9.5703125" style="1" customWidth="1"/>
    <col min="5091" max="5095" width="0" style="1" hidden="1" customWidth="1"/>
    <col min="5096" max="5096" width="12.140625" style="1" customWidth="1"/>
    <col min="5097" max="5097" width="9.5703125" style="1" customWidth="1"/>
    <col min="5098" max="5102" width="0" style="1" hidden="1" customWidth="1"/>
    <col min="5103" max="5103" width="12.140625" style="1" customWidth="1"/>
    <col min="5104" max="5104" width="9.5703125" style="1" customWidth="1"/>
    <col min="5105" max="5109" width="0" style="1" hidden="1" customWidth="1"/>
    <col min="5110" max="5110" width="12.140625" style="1" customWidth="1"/>
    <col min="5111" max="5111" width="9.5703125" style="1" customWidth="1"/>
    <col min="5112" max="5116" width="0" style="1" hidden="1" customWidth="1"/>
    <col min="5117" max="5117" width="12.140625" style="1" customWidth="1"/>
    <col min="5118" max="5118" width="9.5703125" style="1" customWidth="1"/>
    <col min="5119" max="5123" width="0" style="1" hidden="1" customWidth="1"/>
    <col min="5124" max="5124" width="14.5703125" style="1" bestFit="1" customWidth="1"/>
    <col min="5125" max="5125" width="13.85546875" style="1" customWidth="1"/>
    <col min="5126" max="5126" width="14.7109375" style="1" customWidth="1"/>
    <col min="5127" max="5127" width="11.42578125" style="1" customWidth="1"/>
    <col min="5128" max="5128" width="12.85546875" style="1" customWidth="1"/>
    <col min="5129" max="5129" width="15" style="1" bestFit="1" customWidth="1"/>
    <col min="5130" max="5130" width="11.7109375" style="1" customWidth="1"/>
    <col min="5131" max="5131" width="19.140625" style="1" customWidth="1"/>
    <col min="5132" max="5286" width="9.140625" style="1"/>
    <col min="5287" max="5287" width="12.5703125" style="1" customWidth="1"/>
    <col min="5288" max="5288" width="12.7109375" style="1" customWidth="1"/>
    <col min="5289" max="5289" width="9.140625" style="1" customWidth="1"/>
    <col min="5290" max="5290" width="88.7109375" style="1" customWidth="1"/>
    <col min="5291" max="5291" width="15.85546875" style="1" bestFit="1" customWidth="1"/>
    <col min="5292" max="5292" width="10.7109375" style="1" customWidth="1"/>
    <col min="5293" max="5293" width="12.7109375" style="1" customWidth="1"/>
    <col min="5294" max="5294" width="24" style="1" bestFit="1" customWidth="1"/>
    <col min="5295" max="5295" width="10.28515625" style="1" bestFit="1" customWidth="1"/>
    <col min="5296" max="5296" width="11.85546875" style="1" customWidth="1"/>
    <col min="5297" max="5297" width="9.5703125" style="1" customWidth="1"/>
    <col min="5298" max="5302" width="0" style="1" hidden="1" customWidth="1"/>
    <col min="5303" max="5303" width="12.85546875" style="1" customWidth="1"/>
    <col min="5304" max="5304" width="9.5703125" style="1" customWidth="1"/>
    <col min="5305" max="5309" width="0" style="1" hidden="1" customWidth="1"/>
    <col min="5310" max="5310" width="12.140625" style="1" customWidth="1"/>
    <col min="5311" max="5311" width="9.5703125" style="1" customWidth="1"/>
    <col min="5312" max="5316" width="0" style="1" hidden="1" customWidth="1"/>
    <col min="5317" max="5317" width="12.140625" style="1" customWidth="1"/>
    <col min="5318" max="5318" width="9.5703125" style="1" customWidth="1"/>
    <col min="5319" max="5323" width="0" style="1" hidden="1" customWidth="1"/>
    <col min="5324" max="5324" width="12.140625" style="1" customWidth="1"/>
    <col min="5325" max="5325" width="9.5703125" style="1" customWidth="1"/>
    <col min="5326" max="5330" width="0" style="1" hidden="1" customWidth="1"/>
    <col min="5331" max="5331" width="12.140625" style="1" customWidth="1"/>
    <col min="5332" max="5332" width="9.5703125" style="1" customWidth="1"/>
    <col min="5333" max="5337" width="0" style="1" hidden="1" customWidth="1"/>
    <col min="5338" max="5338" width="12.140625" style="1" customWidth="1"/>
    <col min="5339" max="5339" width="9.5703125" style="1" customWidth="1"/>
    <col min="5340" max="5344" width="0" style="1" hidden="1" customWidth="1"/>
    <col min="5345" max="5345" width="12.140625" style="1" customWidth="1"/>
    <col min="5346" max="5346" width="9.5703125" style="1" customWidth="1"/>
    <col min="5347" max="5351" width="0" style="1" hidden="1" customWidth="1"/>
    <col min="5352" max="5352" width="12.140625" style="1" customWidth="1"/>
    <col min="5353" max="5353" width="9.5703125" style="1" customWidth="1"/>
    <col min="5354" max="5358" width="0" style="1" hidden="1" customWidth="1"/>
    <col min="5359" max="5359" width="12.140625" style="1" customWidth="1"/>
    <col min="5360" max="5360" width="9.5703125" style="1" customWidth="1"/>
    <col min="5361" max="5365" width="0" style="1" hidden="1" customWidth="1"/>
    <col min="5366" max="5366" width="12.140625" style="1" customWidth="1"/>
    <col min="5367" max="5367" width="9.5703125" style="1" customWidth="1"/>
    <col min="5368" max="5372" width="0" style="1" hidden="1" customWidth="1"/>
    <col min="5373" max="5373" width="12.140625" style="1" customWidth="1"/>
    <col min="5374" max="5374" width="9.5703125" style="1" customWidth="1"/>
    <col min="5375" max="5379" width="0" style="1" hidden="1" customWidth="1"/>
    <col min="5380" max="5380" width="14.5703125" style="1" bestFit="1" customWidth="1"/>
    <col min="5381" max="5381" width="13.85546875" style="1" customWidth="1"/>
    <col min="5382" max="5382" width="14.7109375" style="1" customWidth="1"/>
    <col min="5383" max="5383" width="11.42578125" style="1" customWidth="1"/>
    <col min="5384" max="5384" width="12.85546875" style="1" customWidth="1"/>
    <col min="5385" max="5385" width="15" style="1" bestFit="1" customWidth="1"/>
    <col min="5386" max="5386" width="11.7109375" style="1" customWidth="1"/>
    <col min="5387" max="5387" width="19.140625" style="1" customWidth="1"/>
    <col min="5388" max="5542" width="9.140625" style="1"/>
    <col min="5543" max="5543" width="12.5703125" style="1" customWidth="1"/>
    <col min="5544" max="5544" width="12.7109375" style="1" customWidth="1"/>
    <col min="5545" max="5545" width="9.140625" style="1" customWidth="1"/>
    <col min="5546" max="5546" width="88.7109375" style="1" customWidth="1"/>
    <col min="5547" max="5547" width="15.85546875" style="1" bestFit="1" customWidth="1"/>
    <col min="5548" max="5548" width="10.7109375" style="1" customWidth="1"/>
    <col min="5549" max="5549" width="12.7109375" style="1" customWidth="1"/>
    <col min="5550" max="5550" width="24" style="1" bestFit="1" customWidth="1"/>
    <col min="5551" max="5551" width="10.28515625" style="1" bestFit="1" customWidth="1"/>
    <col min="5552" max="5552" width="11.85546875" style="1" customWidth="1"/>
    <col min="5553" max="5553" width="9.5703125" style="1" customWidth="1"/>
    <col min="5554" max="5558" width="0" style="1" hidden="1" customWidth="1"/>
    <col min="5559" max="5559" width="12.85546875" style="1" customWidth="1"/>
    <col min="5560" max="5560" width="9.5703125" style="1" customWidth="1"/>
    <col min="5561" max="5565" width="0" style="1" hidden="1" customWidth="1"/>
    <col min="5566" max="5566" width="12.140625" style="1" customWidth="1"/>
    <col min="5567" max="5567" width="9.5703125" style="1" customWidth="1"/>
    <col min="5568" max="5572" width="0" style="1" hidden="1" customWidth="1"/>
    <col min="5573" max="5573" width="12.140625" style="1" customWidth="1"/>
    <col min="5574" max="5574" width="9.5703125" style="1" customWidth="1"/>
    <col min="5575" max="5579" width="0" style="1" hidden="1" customWidth="1"/>
    <col min="5580" max="5580" width="12.140625" style="1" customWidth="1"/>
    <col min="5581" max="5581" width="9.5703125" style="1" customWidth="1"/>
    <col min="5582" max="5586" width="0" style="1" hidden="1" customWidth="1"/>
    <col min="5587" max="5587" width="12.140625" style="1" customWidth="1"/>
    <col min="5588" max="5588" width="9.5703125" style="1" customWidth="1"/>
    <col min="5589" max="5593" width="0" style="1" hidden="1" customWidth="1"/>
    <col min="5594" max="5594" width="12.140625" style="1" customWidth="1"/>
    <col min="5595" max="5595" width="9.5703125" style="1" customWidth="1"/>
    <col min="5596" max="5600" width="0" style="1" hidden="1" customWidth="1"/>
    <col min="5601" max="5601" width="12.140625" style="1" customWidth="1"/>
    <col min="5602" max="5602" width="9.5703125" style="1" customWidth="1"/>
    <col min="5603" max="5607" width="0" style="1" hidden="1" customWidth="1"/>
    <col min="5608" max="5608" width="12.140625" style="1" customWidth="1"/>
    <col min="5609" max="5609" width="9.5703125" style="1" customWidth="1"/>
    <col min="5610" max="5614" width="0" style="1" hidden="1" customWidth="1"/>
    <col min="5615" max="5615" width="12.140625" style="1" customWidth="1"/>
    <col min="5616" max="5616" width="9.5703125" style="1" customWidth="1"/>
    <col min="5617" max="5621" width="0" style="1" hidden="1" customWidth="1"/>
    <col min="5622" max="5622" width="12.140625" style="1" customWidth="1"/>
    <col min="5623" max="5623" width="9.5703125" style="1" customWidth="1"/>
    <col min="5624" max="5628" width="0" style="1" hidden="1" customWidth="1"/>
    <col min="5629" max="5629" width="12.140625" style="1" customWidth="1"/>
    <col min="5630" max="5630" width="9.5703125" style="1" customWidth="1"/>
    <col min="5631" max="5635" width="0" style="1" hidden="1" customWidth="1"/>
    <col min="5636" max="5636" width="14.5703125" style="1" bestFit="1" customWidth="1"/>
    <col min="5637" max="5637" width="13.85546875" style="1" customWidth="1"/>
    <col min="5638" max="5638" width="14.7109375" style="1" customWidth="1"/>
    <col min="5639" max="5639" width="11.42578125" style="1" customWidth="1"/>
    <col min="5640" max="5640" width="12.85546875" style="1" customWidth="1"/>
    <col min="5641" max="5641" width="15" style="1" bestFit="1" customWidth="1"/>
    <col min="5642" max="5642" width="11.7109375" style="1" customWidth="1"/>
    <col min="5643" max="5643" width="19.140625" style="1" customWidth="1"/>
    <col min="5644" max="5798" width="9.140625" style="1"/>
    <col min="5799" max="5799" width="12.5703125" style="1" customWidth="1"/>
    <col min="5800" max="5800" width="12.7109375" style="1" customWidth="1"/>
    <col min="5801" max="5801" width="9.140625" style="1" customWidth="1"/>
    <col min="5802" max="5802" width="88.7109375" style="1" customWidth="1"/>
    <col min="5803" max="5803" width="15.85546875" style="1" bestFit="1" customWidth="1"/>
    <col min="5804" max="5804" width="10.7109375" style="1" customWidth="1"/>
    <col min="5805" max="5805" width="12.7109375" style="1" customWidth="1"/>
    <col min="5806" max="5806" width="24" style="1" bestFit="1" customWidth="1"/>
    <col min="5807" max="5807" width="10.28515625" style="1" bestFit="1" customWidth="1"/>
    <col min="5808" max="5808" width="11.85546875" style="1" customWidth="1"/>
    <col min="5809" max="5809" width="9.5703125" style="1" customWidth="1"/>
    <col min="5810" max="5814" width="0" style="1" hidden="1" customWidth="1"/>
    <col min="5815" max="5815" width="12.85546875" style="1" customWidth="1"/>
    <col min="5816" max="5816" width="9.5703125" style="1" customWidth="1"/>
    <col min="5817" max="5821" width="0" style="1" hidden="1" customWidth="1"/>
    <col min="5822" max="5822" width="12.140625" style="1" customWidth="1"/>
    <col min="5823" max="5823" width="9.5703125" style="1" customWidth="1"/>
    <col min="5824" max="5828" width="0" style="1" hidden="1" customWidth="1"/>
    <col min="5829" max="5829" width="12.140625" style="1" customWidth="1"/>
    <col min="5830" max="5830" width="9.5703125" style="1" customWidth="1"/>
    <col min="5831" max="5835" width="0" style="1" hidden="1" customWidth="1"/>
    <col min="5836" max="5836" width="12.140625" style="1" customWidth="1"/>
    <col min="5837" max="5837" width="9.5703125" style="1" customWidth="1"/>
    <col min="5838" max="5842" width="0" style="1" hidden="1" customWidth="1"/>
    <col min="5843" max="5843" width="12.140625" style="1" customWidth="1"/>
    <col min="5844" max="5844" width="9.5703125" style="1" customWidth="1"/>
    <col min="5845" max="5849" width="0" style="1" hidden="1" customWidth="1"/>
    <col min="5850" max="5850" width="12.140625" style="1" customWidth="1"/>
    <col min="5851" max="5851" width="9.5703125" style="1" customWidth="1"/>
    <col min="5852" max="5856" width="0" style="1" hidden="1" customWidth="1"/>
    <col min="5857" max="5857" width="12.140625" style="1" customWidth="1"/>
    <col min="5858" max="5858" width="9.5703125" style="1" customWidth="1"/>
    <col min="5859" max="5863" width="0" style="1" hidden="1" customWidth="1"/>
    <col min="5864" max="5864" width="12.140625" style="1" customWidth="1"/>
    <col min="5865" max="5865" width="9.5703125" style="1" customWidth="1"/>
    <col min="5866" max="5870" width="0" style="1" hidden="1" customWidth="1"/>
    <col min="5871" max="5871" width="12.140625" style="1" customWidth="1"/>
    <col min="5872" max="5872" width="9.5703125" style="1" customWidth="1"/>
    <col min="5873" max="5877" width="0" style="1" hidden="1" customWidth="1"/>
    <col min="5878" max="5878" width="12.140625" style="1" customWidth="1"/>
    <col min="5879" max="5879" width="9.5703125" style="1" customWidth="1"/>
    <col min="5880" max="5884" width="0" style="1" hidden="1" customWidth="1"/>
    <col min="5885" max="5885" width="12.140625" style="1" customWidth="1"/>
    <col min="5886" max="5886" width="9.5703125" style="1" customWidth="1"/>
    <col min="5887" max="5891" width="0" style="1" hidden="1" customWidth="1"/>
    <col min="5892" max="5892" width="14.5703125" style="1" bestFit="1" customWidth="1"/>
    <col min="5893" max="5893" width="13.85546875" style="1" customWidth="1"/>
    <col min="5894" max="5894" width="14.7109375" style="1" customWidth="1"/>
    <col min="5895" max="5895" width="11.42578125" style="1" customWidth="1"/>
    <col min="5896" max="5896" width="12.85546875" style="1" customWidth="1"/>
    <col min="5897" max="5897" width="15" style="1" bestFit="1" customWidth="1"/>
    <col min="5898" max="5898" width="11.7109375" style="1" customWidth="1"/>
    <col min="5899" max="5899" width="19.140625" style="1" customWidth="1"/>
    <col min="5900" max="6054" width="9.140625" style="1"/>
    <col min="6055" max="6055" width="12.5703125" style="1" customWidth="1"/>
    <col min="6056" max="6056" width="12.7109375" style="1" customWidth="1"/>
    <col min="6057" max="6057" width="9.140625" style="1" customWidth="1"/>
    <col min="6058" max="6058" width="88.7109375" style="1" customWidth="1"/>
    <col min="6059" max="6059" width="15.85546875" style="1" bestFit="1" customWidth="1"/>
    <col min="6060" max="6060" width="10.7109375" style="1" customWidth="1"/>
    <col min="6061" max="6061" width="12.7109375" style="1" customWidth="1"/>
    <col min="6062" max="6062" width="24" style="1" bestFit="1" customWidth="1"/>
    <col min="6063" max="6063" width="10.28515625" style="1" bestFit="1" customWidth="1"/>
    <col min="6064" max="6064" width="11.85546875" style="1" customWidth="1"/>
    <col min="6065" max="6065" width="9.5703125" style="1" customWidth="1"/>
    <col min="6066" max="6070" width="0" style="1" hidden="1" customWidth="1"/>
    <col min="6071" max="6071" width="12.85546875" style="1" customWidth="1"/>
    <col min="6072" max="6072" width="9.5703125" style="1" customWidth="1"/>
    <col min="6073" max="6077" width="0" style="1" hidden="1" customWidth="1"/>
    <col min="6078" max="6078" width="12.140625" style="1" customWidth="1"/>
    <col min="6079" max="6079" width="9.5703125" style="1" customWidth="1"/>
    <col min="6080" max="6084" width="0" style="1" hidden="1" customWidth="1"/>
    <col min="6085" max="6085" width="12.140625" style="1" customWidth="1"/>
    <col min="6086" max="6086" width="9.5703125" style="1" customWidth="1"/>
    <col min="6087" max="6091" width="0" style="1" hidden="1" customWidth="1"/>
    <col min="6092" max="6092" width="12.140625" style="1" customWidth="1"/>
    <col min="6093" max="6093" width="9.5703125" style="1" customWidth="1"/>
    <col min="6094" max="6098" width="0" style="1" hidden="1" customWidth="1"/>
    <col min="6099" max="6099" width="12.140625" style="1" customWidth="1"/>
    <col min="6100" max="6100" width="9.5703125" style="1" customWidth="1"/>
    <col min="6101" max="6105" width="0" style="1" hidden="1" customWidth="1"/>
    <col min="6106" max="6106" width="12.140625" style="1" customWidth="1"/>
    <col min="6107" max="6107" width="9.5703125" style="1" customWidth="1"/>
    <col min="6108" max="6112" width="0" style="1" hidden="1" customWidth="1"/>
    <col min="6113" max="6113" width="12.140625" style="1" customWidth="1"/>
    <col min="6114" max="6114" width="9.5703125" style="1" customWidth="1"/>
    <col min="6115" max="6119" width="0" style="1" hidden="1" customWidth="1"/>
    <col min="6120" max="6120" width="12.140625" style="1" customWidth="1"/>
    <col min="6121" max="6121" width="9.5703125" style="1" customWidth="1"/>
    <col min="6122" max="6126" width="0" style="1" hidden="1" customWidth="1"/>
    <col min="6127" max="6127" width="12.140625" style="1" customWidth="1"/>
    <col min="6128" max="6128" width="9.5703125" style="1" customWidth="1"/>
    <col min="6129" max="6133" width="0" style="1" hidden="1" customWidth="1"/>
    <col min="6134" max="6134" width="12.140625" style="1" customWidth="1"/>
    <col min="6135" max="6135" width="9.5703125" style="1" customWidth="1"/>
    <col min="6136" max="6140" width="0" style="1" hidden="1" customWidth="1"/>
    <col min="6141" max="6141" width="12.140625" style="1" customWidth="1"/>
    <col min="6142" max="6142" width="9.5703125" style="1" customWidth="1"/>
    <col min="6143" max="6147" width="0" style="1" hidden="1" customWidth="1"/>
    <col min="6148" max="6148" width="14.5703125" style="1" bestFit="1" customWidth="1"/>
    <col min="6149" max="6149" width="13.85546875" style="1" customWidth="1"/>
    <col min="6150" max="6150" width="14.7109375" style="1" customWidth="1"/>
    <col min="6151" max="6151" width="11.42578125" style="1" customWidth="1"/>
    <col min="6152" max="6152" width="12.85546875" style="1" customWidth="1"/>
    <col min="6153" max="6153" width="15" style="1" bestFit="1" customWidth="1"/>
    <col min="6154" max="6154" width="11.7109375" style="1" customWidth="1"/>
    <col min="6155" max="6155" width="19.140625" style="1" customWidth="1"/>
    <col min="6156" max="6310" width="9.140625" style="1"/>
    <col min="6311" max="6311" width="12.5703125" style="1" customWidth="1"/>
    <col min="6312" max="6312" width="12.7109375" style="1" customWidth="1"/>
    <col min="6313" max="6313" width="9.140625" style="1" customWidth="1"/>
    <col min="6314" max="6314" width="88.7109375" style="1" customWidth="1"/>
    <col min="6315" max="6315" width="15.85546875" style="1" bestFit="1" customWidth="1"/>
    <col min="6316" max="6316" width="10.7109375" style="1" customWidth="1"/>
    <col min="6317" max="6317" width="12.7109375" style="1" customWidth="1"/>
    <col min="6318" max="6318" width="24" style="1" bestFit="1" customWidth="1"/>
    <col min="6319" max="6319" width="10.28515625" style="1" bestFit="1" customWidth="1"/>
    <col min="6320" max="6320" width="11.85546875" style="1" customWidth="1"/>
    <col min="6321" max="6321" width="9.5703125" style="1" customWidth="1"/>
    <col min="6322" max="6326" width="0" style="1" hidden="1" customWidth="1"/>
    <col min="6327" max="6327" width="12.85546875" style="1" customWidth="1"/>
    <col min="6328" max="6328" width="9.5703125" style="1" customWidth="1"/>
    <col min="6329" max="6333" width="0" style="1" hidden="1" customWidth="1"/>
    <col min="6334" max="6334" width="12.140625" style="1" customWidth="1"/>
    <col min="6335" max="6335" width="9.5703125" style="1" customWidth="1"/>
    <col min="6336" max="6340" width="0" style="1" hidden="1" customWidth="1"/>
    <col min="6341" max="6341" width="12.140625" style="1" customWidth="1"/>
    <col min="6342" max="6342" width="9.5703125" style="1" customWidth="1"/>
    <col min="6343" max="6347" width="0" style="1" hidden="1" customWidth="1"/>
    <col min="6348" max="6348" width="12.140625" style="1" customWidth="1"/>
    <col min="6349" max="6349" width="9.5703125" style="1" customWidth="1"/>
    <col min="6350" max="6354" width="0" style="1" hidden="1" customWidth="1"/>
    <col min="6355" max="6355" width="12.140625" style="1" customWidth="1"/>
    <col min="6356" max="6356" width="9.5703125" style="1" customWidth="1"/>
    <col min="6357" max="6361" width="0" style="1" hidden="1" customWidth="1"/>
    <col min="6362" max="6362" width="12.140625" style="1" customWidth="1"/>
    <col min="6363" max="6363" width="9.5703125" style="1" customWidth="1"/>
    <col min="6364" max="6368" width="0" style="1" hidden="1" customWidth="1"/>
    <col min="6369" max="6369" width="12.140625" style="1" customWidth="1"/>
    <col min="6370" max="6370" width="9.5703125" style="1" customWidth="1"/>
    <col min="6371" max="6375" width="0" style="1" hidden="1" customWidth="1"/>
    <col min="6376" max="6376" width="12.140625" style="1" customWidth="1"/>
    <col min="6377" max="6377" width="9.5703125" style="1" customWidth="1"/>
    <col min="6378" max="6382" width="0" style="1" hidden="1" customWidth="1"/>
    <col min="6383" max="6383" width="12.140625" style="1" customWidth="1"/>
    <col min="6384" max="6384" width="9.5703125" style="1" customWidth="1"/>
    <col min="6385" max="6389" width="0" style="1" hidden="1" customWidth="1"/>
    <col min="6390" max="6390" width="12.140625" style="1" customWidth="1"/>
    <col min="6391" max="6391" width="9.5703125" style="1" customWidth="1"/>
    <col min="6392" max="6396" width="0" style="1" hidden="1" customWidth="1"/>
    <col min="6397" max="6397" width="12.140625" style="1" customWidth="1"/>
    <col min="6398" max="6398" width="9.5703125" style="1" customWidth="1"/>
    <col min="6399" max="6403" width="0" style="1" hidden="1" customWidth="1"/>
    <col min="6404" max="6404" width="14.5703125" style="1" bestFit="1" customWidth="1"/>
    <col min="6405" max="6405" width="13.85546875" style="1" customWidth="1"/>
    <col min="6406" max="6406" width="14.7109375" style="1" customWidth="1"/>
    <col min="6407" max="6407" width="11.42578125" style="1" customWidth="1"/>
    <col min="6408" max="6408" width="12.85546875" style="1" customWidth="1"/>
    <col min="6409" max="6409" width="15" style="1" bestFit="1" customWidth="1"/>
    <col min="6410" max="6410" width="11.7109375" style="1" customWidth="1"/>
    <col min="6411" max="6411" width="19.140625" style="1" customWidth="1"/>
    <col min="6412" max="6566" width="9.140625" style="1"/>
    <col min="6567" max="6567" width="12.5703125" style="1" customWidth="1"/>
    <col min="6568" max="6568" width="12.7109375" style="1" customWidth="1"/>
    <col min="6569" max="6569" width="9.140625" style="1" customWidth="1"/>
    <col min="6570" max="6570" width="88.7109375" style="1" customWidth="1"/>
    <col min="6571" max="6571" width="15.85546875" style="1" bestFit="1" customWidth="1"/>
    <col min="6572" max="6572" width="10.7109375" style="1" customWidth="1"/>
    <col min="6573" max="6573" width="12.7109375" style="1" customWidth="1"/>
    <col min="6574" max="6574" width="24" style="1" bestFit="1" customWidth="1"/>
    <col min="6575" max="6575" width="10.28515625" style="1" bestFit="1" customWidth="1"/>
    <col min="6576" max="6576" width="11.85546875" style="1" customWidth="1"/>
    <col min="6577" max="6577" width="9.5703125" style="1" customWidth="1"/>
    <col min="6578" max="6582" width="0" style="1" hidden="1" customWidth="1"/>
    <col min="6583" max="6583" width="12.85546875" style="1" customWidth="1"/>
    <col min="6584" max="6584" width="9.5703125" style="1" customWidth="1"/>
    <col min="6585" max="6589" width="0" style="1" hidden="1" customWidth="1"/>
    <col min="6590" max="6590" width="12.140625" style="1" customWidth="1"/>
    <col min="6591" max="6591" width="9.5703125" style="1" customWidth="1"/>
    <col min="6592" max="6596" width="0" style="1" hidden="1" customWidth="1"/>
    <col min="6597" max="6597" width="12.140625" style="1" customWidth="1"/>
    <col min="6598" max="6598" width="9.5703125" style="1" customWidth="1"/>
    <col min="6599" max="6603" width="0" style="1" hidden="1" customWidth="1"/>
    <col min="6604" max="6604" width="12.140625" style="1" customWidth="1"/>
    <col min="6605" max="6605" width="9.5703125" style="1" customWidth="1"/>
    <col min="6606" max="6610" width="0" style="1" hidden="1" customWidth="1"/>
    <col min="6611" max="6611" width="12.140625" style="1" customWidth="1"/>
    <col min="6612" max="6612" width="9.5703125" style="1" customWidth="1"/>
    <col min="6613" max="6617" width="0" style="1" hidden="1" customWidth="1"/>
    <col min="6618" max="6618" width="12.140625" style="1" customWidth="1"/>
    <col min="6619" max="6619" width="9.5703125" style="1" customWidth="1"/>
    <col min="6620" max="6624" width="0" style="1" hidden="1" customWidth="1"/>
    <col min="6625" max="6625" width="12.140625" style="1" customWidth="1"/>
    <col min="6626" max="6626" width="9.5703125" style="1" customWidth="1"/>
    <col min="6627" max="6631" width="0" style="1" hidden="1" customWidth="1"/>
    <col min="6632" max="6632" width="12.140625" style="1" customWidth="1"/>
    <col min="6633" max="6633" width="9.5703125" style="1" customWidth="1"/>
    <col min="6634" max="6638" width="0" style="1" hidden="1" customWidth="1"/>
    <col min="6639" max="6639" width="12.140625" style="1" customWidth="1"/>
    <col min="6640" max="6640" width="9.5703125" style="1" customWidth="1"/>
    <col min="6641" max="6645" width="0" style="1" hidden="1" customWidth="1"/>
    <col min="6646" max="6646" width="12.140625" style="1" customWidth="1"/>
    <col min="6647" max="6647" width="9.5703125" style="1" customWidth="1"/>
    <col min="6648" max="6652" width="0" style="1" hidden="1" customWidth="1"/>
    <col min="6653" max="6653" width="12.140625" style="1" customWidth="1"/>
    <col min="6654" max="6654" width="9.5703125" style="1" customWidth="1"/>
    <col min="6655" max="6659" width="0" style="1" hidden="1" customWidth="1"/>
    <col min="6660" max="6660" width="14.5703125" style="1" bestFit="1" customWidth="1"/>
    <col min="6661" max="6661" width="13.85546875" style="1" customWidth="1"/>
    <col min="6662" max="6662" width="14.7109375" style="1" customWidth="1"/>
    <col min="6663" max="6663" width="11.42578125" style="1" customWidth="1"/>
    <col min="6664" max="6664" width="12.85546875" style="1" customWidth="1"/>
    <col min="6665" max="6665" width="15" style="1" bestFit="1" customWidth="1"/>
    <col min="6666" max="6666" width="11.7109375" style="1" customWidth="1"/>
    <col min="6667" max="6667" width="19.140625" style="1" customWidth="1"/>
    <col min="6668" max="6822" width="9.140625" style="1"/>
    <col min="6823" max="6823" width="12.5703125" style="1" customWidth="1"/>
    <col min="6824" max="6824" width="12.7109375" style="1" customWidth="1"/>
    <col min="6825" max="6825" width="9.140625" style="1" customWidth="1"/>
    <col min="6826" max="6826" width="88.7109375" style="1" customWidth="1"/>
    <col min="6827" max="6827" width="15.85546875" style="1" bestFit="1" customWidth="1"/>
    <col min="6828" max="6828" width="10.7109375" style="1" customWidth="1"/>
    <col min="6829" max="6829" width="12.7109375" style="1" customWidth="1"/>
    <col min="6830" max="6830" width="24" style="1" bestFit="1" customWidth="1"/>
    <col min="6831" max="6831" width="10.28515625" style="1" bestFit="1" customWidth="1"/>
    <col min="6832" max="6832" width="11.85546875" style="1" customWidth="1"/>
    <col min="6833" max="6833" width="9.5703125" style="1" customWidth="1"/>
    <col min="6834" max="6838" width="0" style="1" hidden="1" customWidth="1"/>
    <col min="6839" max="6839" width="12.85546875" style="1" customWidth="1"/>
    <col min="6840" max="6840" width="9.5703125" style="1" customWidth="1"/>
    <col min="6841" max="6845" width="0" style="1" hidden="1" customWidth="1"/>
    <col min="6846" max="6846" width="12.140625" style="1" customWidth="1"/>
    <col min="6847" max="6847" width="9.5703125" style="1" customWidth="1"/>
    <col min="6848" max="6852" width="0" style="1" hidden="1" customWidth="1"/>
    <col min="6853" max="6853" width="12.140625" style="1" customWidth="1"/>
    <col min="6854" max="6854" width="9.5703125" style="1" customWidth="1"/>
    <col min="6855" max="6859" width="0" style="1" hidden="1" customWidth="1"/>
    <col min="6860" max="6860" width="12.140625" style="1" customWidth="1"/>
    <col min="6861" max="6861" width="9.5703125" style="1" customWidth="1"/>
    <col min="6862" max="6866" width="0" style="1" hidden="1" customWidth="1"/>
    <col min="6867" max="6867" width="12.140625" style="1" customWidth="1"/>
    <col min="6868" max="6868" width="9.5703125" style="1" customWidth="1"/>
    <col min="6869" max="6873" width="0" style="1" hidden="1" customWidth="1"/>
    <col min="6874" max="6874" width="12.140625" style="1" customWidth="1"/>
    <col min="6875" max="6875" width="9.5703125" style="1" customWidth="1"/>
    <col min="6876" max="6880" width="0" style="1" hidden="1" customWidth="1"/>
    <col min="6881" max="6881" width="12.140625" style="1" customWidth="1"/>
    <col min="6882" max="6882" width="9.5703125" style="1" customWidth="1"/>
    <col min="6883" max="6887" width="0" style="1" hidden="1" customWidth="1"/>
    <col min="6888" max="6888" width="12.140625" style="1" customWidth="1"/>
    <col min="6889" max="6889" width="9.5703125" style="1" customWidth="1"/>
    <col min="6890" max="6894" width="0" style="1" hidden="1" customWidth="1"/>
    <col min="6895" max="6895" width="12.140625" style="1" customWidth="1"/>
    <col min="6896" max="6896" width="9.5703125" style="1" customWidth="1"/>
    <col min="6897" max="6901" width="0" style="1" hidden="1" customWidth="1"/>
    <col min="6902" max="6902" width="12.140625" style="1" customWidth="1"/>
    <col min="6903" max="6903" width="9.5703125" style="1" customWidth="1"/>
    <col min="6904" max="6908" width="0" style="1" hidden="1" customWidth="1"/>
    <col min="6909" max="6909" width="12.140625" style="1" customWidth="1"/>
    <col min="6910" max="6910" width="9.5703125" style="1" customWidth="1"/>
    <col min="6911" max="6915" width="0" style="1" hidden="1" customWidth="1"/>
    <col min="6916" max="6916" width="14.5703125" style="1" bestFit="1" customWidth="1"/>
    <col min="6917" max="6917" width="13.85546875" style="1" customWidth="1"/>
    <col min="6918" max="6918" width="14.7109375" style="1" customWidth="1"/>
    <col min="6919" max="6919" width="11.42578125" style="1" customWidth="1"/>
    <col min="6920" max="6920" width="12.85546875" style="1" customWidth="1"/>
    <col min="6921" max="6921" width="15" style="1" bestFit="1" customWidth="1"/>
    <col min="6922" max="6922" width="11.7109375" style="1" customWidth="1"/>
    <col min="6923" max="6923" width="19.140625" style="1" customWidth="1"/>
    <col min="6924" max="7078" width="9.140625" style="1"/>
    <col min="7079" max="7079" width="12.5703125" style="1" customWidth="1"/>
    <col min="7080" max="7080" width="12.7109375" style="1" customWidth="1"/>
    <col min="7081" max="7081" width="9.140625" style="1" customWidth="1"/>
    <col min="7082" max="7082" width="88.7109375" style="1" customWidth="1"/>
    <col min="7083" max="7083" width="15.85546875" style="1" bestFit="1" customWidth="1"/>
    <col min="7084" max="7084" width="10.7109375" style="1" customWidth="1"/>
    <col min="7085" max="7085" width="12.7109375" style="1" customWidth="1"/>
    <col min="7086" max="7086" width="24" style="1" bestFit="1" customWidth="1"/>
    <col min="7087" max="7087" width="10.28515625" style="1" bestFit="1" customWidth="1"/>
    <col min="7088" max="7088" width="11.85546875" style="1" customWidth="1"/>
    <col min="7089" max="7089" width="9.5703125" style="1" customWidth="1"/>
    <col min="7090" max="7094" width="0" style="1" hidden="1" customWidth="1"/>
    <col min="7095" max="7095" width="12.85546875" style="1" customWidth="1"/>
    <col min="7096" max="7096" width="9.5703125" style="1" customWidth="1"/>
    <col min="7097" max="7101" width="0" style="1" hidden="1" customWidth="1"/>
    <col min="7102" max="7102" width="12.140625" style="1" customWidth="1"/>
    <col min="7103" max="7103" width="9.5703125" style="1" customWidth="1"/>
    <col min="7104" max="7108" width="0" style="1" hidden="1" customWidth="1"/>
    <col min="7109" max="7109" width="12.140625" style="1" customWidth="1"/>
    <col min="7110" max="7110" width="9.5703125" style="1" customWidth="1"/>
    <col min="7111" max="7115" width="0" style="1" hidden="1" customWidth="1"/>
    <col min="7116" max="7116" width="12.140625" style="1" customWidth="1"/>
    <col min="7117" max="7117" width="9.5703125" style="1" customWidth="1"/>
    <col min="7118" max="7122" width="0" style="1" hidden="1" customWidth="1"/>
    <col min="7123" max="7123" width="12.140625" style="1" customWidth="1"/>
    <col min="7124" max="7124" width="9.5703125" style="1" customWidth="1"/>
    <col min="7125" max="7129" width="0" style="1" hidden="1" customWidth="1"/>
    <col min="7130" max="7130" width="12.140625" style="1" customWidth="1"/>
    <col min="7131" max="7131" width="9.5703125" style="1" customWidth="1"/>
    <col min="7132" max="7136" width="0" style="1" hidden="1" customWidth="1"/>
    <col min="7137" max="7137" width="12.140625" style="1" customWidth="1"/>
    <col min="7138" max="7138" width="9.5703125" style="1" customWidth="1"/>
    <col min="7139" max="7143" width="0" style="1" hidden="1" customWidth="1"/>
    <col min="7144" max="7144" width="12.140625" style="1" customWidth="1"/>
    <col min="7145" max="7145" width="9.5703125" style="1" customWidth="1"/>
    <col min="7146" max="7150" width="0" style="1" hidden="1" customWidth="1"/>
    <col min="7151" max="7151" width="12.140625" style="1" customWidth="1"/>
    <col min="7152" max="7152" width="9.5703125" style="1" customWidth="1"/>
    <col min="7153" max="7157" width="0" style="1" hidden="1" customWidth="1"/>
    <col min="7158" max="7158" width="12.140625" style="1" customWidth="1"/>
    <col min="7159" max="7159" width="9.5703125" style="1" customWidth="1"/>
    <col min="7160" max="7164" width="0" style="1" hidden="1" customWidth="1"/>
    <col min="7165" max="7165" width="12.140625" style="1" customWidth="1"/>
    <col min="7166" max="7166" width="9.5703125" style="1" customWidth="1"/>
    <col min="7167" max="7171" width="0" style="1" hidden="1" customWidth="1"/>
    <col min="7172" max="7172" width="14.5703125" style="1" bestFit="1" customWidth="1"/>
    <col min="7173" max="7173" width="13.85546875" style="1" customWidth="1"/>
    <col min="7174" max="7174" width="14.7109375" style="1" customWidth="1"/>
    <col min="7175" max="7175" width="11.42578125" style="1" customWidth="1"/>
    <col min="7176" max="7176" width="12.85546875" style="1" customWidth="1"/>
    <col min="7177" max="7177" width="15" style="1" bestFit="1" customWidth="1"/>
    <col min="7178" max="7178" width="11.7109375" style="1" customWidth="1"/>
    <col min="7179" max="7179" width="19.140625" style="1" customWidth="1"/>
    <col min="7180" max="7334" width="9.140625" style="1"/>
    <col min="7335" max="7335" width="12.5703125" style="1" customWidth="1"/>
    <col min="7336" max="7336" width="12.7109375" style="1" customWidth="1"/>
    <col min="7337" max="7337" width="9.140625" style="1" customWidth="1"/>
    <col min="7338" max="7338" width="88.7109375" style="1" customWidth="1"/>
    <col min="7339" max="7339" width="15.85546875" style="1" bestFit="1" customWidth="1"/>
    <col min="7340" max="7340" width="10.7109375" style="1" customWidth="1"/>
    <col min="7341" max="7341" width="12.7109375" style="1" customWidth="1"/>
    <col min="7342" max="7342" width="24" style="1" bestFit="1" customWidth="1"/>
    <col min="7343" max="7343" width="10.28515625" style="1" bestFit="1" customWidth="1"/>
    <col min="7344" max="7344" width="11.85546875" style="1" customWidth="1"/>
    <col min="7345" max="7345" width="9.5703125" style="1" customWidth="1"/>
    <col min="7346" max="7350" width="0" style="1" hidden="1" customWidth="1"/>
    <col min="7351" max="7351" width="12.85546875" style="1" customWidth="1"/>
    <col min="7352" max="7352" width="9.5703125" style="1" customWidth="1"/>
    <col min="7353" max="7357" width="0" style="1" hidden="1" customWidth="1"/>
    <col min="7358" max="7358" width="12.140625" style="1" customWidth="1"/>
    <col min="7359" max="7359" width="9.5703125" style="1" customWidth="1"/>
    <col min="7360" max="7364" width="0" style="1" hidden="1" customWidth="1"/>
    <col min="7365" max="7365" width="12.140625" style="1" customWidth="1"/>
    <col min="7366" max="7366" width="9.5703125" style="1" customWidth="1"/>
    <col min="7367" max="7371" width="0" style="1" hidden="1" customWidth="1"/>
    <col min="7372" max="7372" width="12.140625" style="1" customWidth="1"/>
    <col min="7373" max="7373" width="9.5703125" style="1" customWidth="1"/>
    <col min="7374" max="7378" width="0" style="1" hidden="1" customWidth="1"/>
    <col min="7379" max="7379" width="12.140625" style="1" customWidth="1"/>
    <col min="7380" max="7380" width="9.5703125" style="1" customWidth="1"/>
    <col min="7381" max="7385" width="0" style="1" hidden="1" customWidth="1"/>
    <col min="7386" max="7386" width="12.140625" style="1" customWidth="1"/>
    <col min="7387" max="7387" width="9.5703125" style="1" customWidth="1"/>
    <col min="7388" max="7392" width="0" style="1" hidden="1" customWidth="1"/>
    <col min="7393" max="7393" width="12.140625" style="1" customWidth="1"/>
    <col min="7394" max="7394" width="9.5703125" style="1" customWidth="1"/>
    <col min="7395" max="7399" width="0" style="1" hidden="1" customWidth="1"/>
    <col min="7400" max="7400" width="12.140625" style="1" customWidth="1"/>
    <col min="7401" max="7401" width="9.5703125" style="1" customWidth="1"/>
    <col min="7402" max="7406" width="0" style="1" hidden="1" customWidth="1"/>
    <col min="7407" max="7407" width="12.140625" style="1" customWidth="1"/>
    <col min="7408" max="7408" width="9.5703125" style="1" customWidth="1"/>
    <col min="7409" max="7413" width="0" style="1" hidden="1" customWidth="1"/>
    <col min="7414" max="7414" width="12.140625" style="1" customWidth="1"/>
    <col min="7415" max="7415" width="9.5703125" style="1" customWidth="1"/>
    <col min="7416" max="7420" width="0" style="1" hidden="1" customWidth="1"/>
    <col min="7421" max="7421" width="12.140625" style="1" customWidth="1"/>
    <col min="7422" max="7422" width="9.5703125" style="1" customWidth="1"/>
    <col min="7423" max="7427" width="0" style="1" hidden="1" customWidth="1"/>
    <col min="7428" max="7428" width="14.5703125" style="1" bestFit="1" customWidth="1"/>
    <col min="7429" max="7429" width="13.85546875" style="1" customWidth="1"/>
    <col min="7430" max="7430" width="14.7109375" style="1" customWidth="1"/>
    <col min="7431" max="7431" width="11.42578125" style="1" customWidth="1"/>
    <col min="7432" max="7432" width="12.85546875" style="1" customWidth="1"/>
    <col min="7433" max="7433" width="15" style="1" bestFit="1" customWidth="1"/>
    <col min="7434" max="7434" width="11.7109375" style="1" customWidth="1"/>
    <col min="7435" max="7435" width="19.140625" style="1" customWidth="1"/>
    <col min="7436" max="7590" width="9.140625" style="1"/>
    <col min="7591" max="7591" width="12.5703125" style="1" customWidth="1"/>
    <col min="7592" max="7592" width="12.7109375" style="1" customWidth="1"/>
    <col min="7593" max="7593" width="9.140625" style="1" customWidth="1"/>
    <col min="7594" max="7594" width="88.7109375" style="1" customWidth="1"/>
    <col min="7595" max="7595" width="15.85546875" style="1" bestFit="1" customWidth="1"/>
    <col min="7596" max="7596" width="10.7109375" style="1" customWidth="1"/>
    <col min="7597" max="7597" width="12.7109375" style="1" customWidth="1"/>
    <col min="7598" max="7598" width="24" style="1" bestFit="1" customWidth="1"/>
    <col min="7599" max="7599" width="10.28515625" style="1" bestFit="1" customWidth="1"/>
    <col min="7600" max="7600" width="11.85546875" style="1" customWidth="1"/>
    <col min="7601" max="7601" width="9.5703125" style="1" customWidth="1"/>
    <col min="7602" max="7606" width="0" style="1" hidden="1" customWidth="1"/>
    <col min="7607" max="7607" width="12.85546875" style="1" customWidth="1"/>
    <col min="7608" max="7608" width="9.5703125" style="1" customWidth="1"/>
    <col min="7609" max="7613" width="0" style="1" hidden="1" customWidth="1"/>
    <col min="7614" max="7614" width="12.140625" style="1" customWidth="1"/>
    <col min="7615" max="7615" width="9.5703125" style="1" customWidth="1"/>
    <col min="7616" max="7620" width="0" style="1" hidden="1" customWidth="1"/>
    <col min="7621" max="7621" width="12.140625" style="1" customWidth="1"/>
    <col min="7622" max="7622" width="9.5703125" style="1" customWidth="1"/>
    <col min="7623" max="7627" width="0" style="1" hidden="1" customWidth="1"/>
    <col min="7628" max="7628" width="12.140625" style="1" customWidth="1"/>
    <col min="7629" max="7629" width="9.5703125" style="1" customWidth="1"/>
    <col min="7630" max="7634" width="0" style="1" hidden="1" customWidth="1"/>
    <col min="7635" max="7635" width="12.140625" style="1" customWidth="1"/>
    <col min="7636" max="7636" width="9.5703125" style="1" customWidth="1"/>
    <col min="7637" max="7641" width="0" style="1" hidden="1" customWidth="1"/>
    <col min="7642" max="7642" width="12.140625" style="1" customWidth="1"/>
    <col min="7643" max="7643" width="9.5703125" style="1" customWidth="1"/>
    <col min="7644" max="7648" width="0" style="1" hidden="1" customWidth="1"/>
    <col min="7649" max="7649" width="12.140625" style="1" customWidth="1"/>
    <col min="7650" max="7650" width="9.5703125" style="1" customWidth="1"/>
    <col min="7651" max="7655" width="0" style="1" hidden="1" customWidth="1"/>
    <col min="7656" max="7656" width="12.140625" style="1" customWidth="1"/>
    <col min="7657" max="7657" width="9.5703125" style="1" customWidth="1"/>
    <col min="7658" max="7662" width="0" style="1" hidden="1" customWidth="1"/>
    <col min="7663" max="7663" width="12.140625" style="1" customWidth="1"/>
    <col min="7664" max="7664" width="9.5703125" style="1" customWidth="1"/>
    <col min="7665" max="7669" width="0" style="1" hidden="1" customWidth="1"/>
    <col min="7670" max="7670" width="12.140625" style="1" customWidth="1"/>
    <col min="7671" max="7671" width="9.5703125" style="1" customWidth="1"/>
    <col min="7672" max="7676" width="0" style="1" hidden="1" customWidth="1"/>
    <col min="7677" max="7677" width="12.140625" style="1" customWidth="1"/>
    <col min="7678" max="7678" width="9.5703125" style="1" customWidth="1"/>
    <col min="7679" max="7683" width="0" style="1" hidden="1" customWidth="1"/>
    <col min="7684" max="7684" width="14.5703125" style="1" bestFit="1" customWidth="1"/>
    <col min="7685" max="7685" width="13.85546875" style="1" customWidth="1"/>
    <col min="7686" max="7686" width="14.7109375" style="1" customWidth="1"/>
    <col min="7687" max="7687" width="11.42578125" style="1" customWidth="1"/>
    <col min="7688" max="7688" width="12.85546875" style="1" customWidth="1"/>
    <col min="7689" max="7689" width="15" style="1" bestFit="1" customWidth="1"/>
    <col min="7690" max="7690" width="11.7109375" style="1" customWidth="1"/>
    <col min="7691" max="7691" width="19.140625" style="1" customWidth="1"/>
    <col min="7692" max="7846" width="9.140625" style="1"/>
    <col min="7847" max="7847" width="12.5703125" style="1" customWidth="1"/>
    <col min="7848" max="7848" width="12.7109375" style="1" customWidth="1"/>
    <col min="7849" max="7849" width="9.140625" style="1" customWidth="1"/>
    <col min="7850" max="7850" width="88.7109375" style="1" customWidth="1"/>
    <col min="7851" max="7851" width="15.85546875" style="1" bestFit="1" customWidth="1"/>
    <col min="7852" max="7852" width="10.7109375" style="1" customWidth="1"/>
    <col min="7853" max="7853" width="12.7109375" style="1" customWidth="1"/>
    <col min="7854" max="7854" width="24" style="1" bestFit="1" customWidth="1"/>
    <col min="7855" max="7855" width="10.28515625" style="1" bestFit="1" customWidth="1"/>
    <col min="7856" max="7856" width="11.85546875" style="1" customWidth="1"/>
    <col min="7857" max="7857" width="9.5703125" style="1" customWidth="1"/>
    <col min="7858" max="7862" width="0" style="1" hidden="1" customWidth="1"/>
    <col min="7863" max="7863" width="12.85546875" style="1" customWidth="1"/>
    <col min="7864" max="7864" width="9.5703125" style="1" customWidth="1"/>
    <col min="7865" max="7869" width="0" style="1" hidden="1" customWidth="1"/>
    <col min="7870" max="7870" width="12.140625" style="1" customWidth="1"/>
    <col min="7871" max="7871" width="9.5703125" style="1" customWidth="1"/>
    <col min="7872" max="7876" width="0" style="1" hidden="1" customWidth="1"/>
    <col min="7877" max="7877" width="12.140625" style="1" customWidth="1"/>
    <col min="7878" max="7878" width="9.5703125" style="1" customWidth="1"/>
    <col min="7879" max="7883" width="0" style="1" hidden="1" customWidth="1"/>
    <col min="7884" max="7884" width="12.140625" style="1" customWidth="1"/>
    <col min="7885" max="7885" width="9.5703125" style="1" customWidth="1"/>
    <col min="7886" max="7890" width="0" style="1" hidden="1" customWidth="1"/>
    <col min="7891" max="7891" width="12.140625" style="1" customWidth="1"/>
    <col min="7892" max="7892" width="9.5703125" style="1" customWidth="1"/>
    <col min="7893" max="7897" width="0" style="1" hidden="1" customWidth="1"/>
    <col min="7898" max="7898" width="12.140625" style="1" customWidth="1"/>
    <col min="7899" max="7899" width="9.5703125" style="1" customWidth="1"/>
    <col min="7900" max="7904" width="0" style="1" hidden="1" customWidth="1"/>
    <col min="7905" max="7905" width="12.140625" style="1" customWidth="1"/>
    <col min="7906" max="7906" width="9.5703125" style="1" customWidth="1"/>
    <col min="7907" max="7911" width="0" style="1" hidden="1" customWidth="1"/>
    <col min="7912" max="7912" width="12.140625" style="1" customWidth="1"/>
    <col min="7913" max="7913" width="9.5703125" style="1" customWidth="1"/>
    <col min="7914" max="7918" width="0" style="1" hidden="1" customWidth="1"/>
    <col min="7919" max="7919" width="12.140625" style="1" customWidth="1"/>
    <col min="7920" max="7920" width="9.5703125" style="1" customWidth="1"/>
    <col min="7921" max="7925" width="0" style="1" hidden="1" customWidth="1"/>
    <col min="7926" max="7926" width="12.140625" style="1" customWidth="1"/>
    <col min="7927" max="7927" width="9.5703125" style="1" customWidth="1"/>
    <col min="7928" max="7932" width="0" style="1" hidden="1" customWidth="1"/>
    <col min="7933" max="7933" width="12.140625" style="1" customWidth="1"/>
    <col min="7934" max="7934" width="9.5703125" style="1" customWidth="1"/>
    <col min="7935" max="7939" width="0" style="1" hidden="1" customWidth="1"/>
    <col min="7940" max="7940" width="14.5703125" style="1" bestFit="1" customWidth="1"/>
    <col min="7941" max="7941" width="13.85546875" style="1" customWidth="1"/>
    <col min="7942" max="7942" width="14.7109375" style="1" customWidth="1"/>
    <col min="7943" max="7943" width="11.42578125" style="1" customWidth="1"/>
    <col min="7944" max="7944" width="12.85546875" style="1" customWidth="1"/>
    <col min="7945" max="7945" width="15" style="1" bestFit="1" customWidth="1"/>
    <col min="7946" max="7946" width="11.7109375" style="1" customWidth="1"/>
    <col min="7947" max="7947" width="19.140625" style="1" customWidth="1"/>
    <col min="7948" max="8102" width="9.140625" style="1"/>
    <col min="8103" max="8103" width="12.5703125" style="1" customWidth="1"/>
    <col min="8104" max="8104" width="12.7109375" style="1" customWidth="1"/>
    <col min="8105" max="8105" width="9.140625" style="1" customWidth="1"/>
    <col min="8106" max="8106" width="88.7109375" style="1" customWidth="1"/>
    <col min="8107" max="8107" width="15.85546875" style="1" bestFit="1" customWidth="1"/>
    <col min="8108" max="8108" width="10.7109375" style="1" customWidth="1"/>
    <col min="8109" max="8109" width="12.7109375" style="1" customWidth="1"/>
    <col min="8110" max="8110" width="24" style="1" bestFit="1" customWidth="1"/>
    <col min="8111" max="8111" width="10.28515625" style="1" bestFit="1" customWidth="1"/>
    <col min="8112" max="8112" width="11.85546875" style="1" customWidth="1"/>
    <col min="8113" max="8113" width="9.5703125" style="1" customWidth="1"/>
    <col min="8114" max="8118" width="0" style="1" hidden="1" customWidth="1"/>
    <col min="8119" max="8119" width="12.85546875" style="1" customWidth="1"/>
    <col min="8120" max="8120" width="9.5703125" style="1" customWidth="1"/>
    <col min="8121" max="8125" width="0" style="1" hidden="1" customWidth="1"/>
    <col min="8126" max="8126" width="12.140625" style="1" customWidth="1"/>
    <col min="8127" max="8127" width="9.5703125" style="1" customWidth="1"/>
    <col min="8128" max="8132" width="0" style="1" hidden="1" customWidth="1"/>
    <col min="8133" max="8133" width="12.140625" style="1" customWidth="1"/>
    <col min="8134" max="8134" width="9.5703125" style="1" customWidth="1"/>
    <col min="8135" max="8139" width="0" style="1" hidden="1" customWidth="1"/>
    <col min="8140" max="8140" width="12.140625" style="1" customWidth="1"/>
    <col min="8141" max="8141" width="9.5703125" style="1" customWidth="1"/>
    <col min="8142" max="8146" width="0" style="1" hidden="1" customWidth="1"/>
    <col min="8147" max="8147" width="12.140625" style="1" customWidth="1"/>
    <col min="8148" max="8148" width="9.5703125" style="1" customWidth="1"/>
    <col min="8149" max="8153" width="0" style="1" hidden="1" customWidth="1"/>
    <col min="8154" max="8154" width="12.140625" style="1" customWidth="1"/>
    <col min="8155" max="8155" width="9.5703125" style="1" customWidth="1"/>
    <col min="8156" max="8160" width="0" style="1" hidden="1" customWidth="1"/>
    <col min="8161" max="8161" width="12.140625" style="1" customWidth="1"/>
    <col min="8162" max="8162" width="9.5703125" style="1" customWidth="1"/>
    <col min="8163" max="8167" width="0" style="1" hidden="1" customWidth="1"/>
    <col min="8168" max="8168" width="12.140625" style="1" customWidth="1"/>
    <col min="8169" max="8169" width="9.5703125" style="1" customWidth="1"/>
    <col min="8170" max="8174" width="0" style="1" hidden="1" customWidth="1"/>
    <col min="8175" max="8175" width="12.140625" style="1" customWidth="1"/>
    <col min="8176" max="8176" width="9.5703125" style="1" customWidth="1"/>
    <col min="8177" max="8181" width="0" style="1" hidden="1" customWidth="1"/>
    <col min="8182" max="8182" width="12.140625" style="1" customWidth="1"/>
    <col min="8183" max="8183" width="9.5703125" style="1" customWidth="1"/>
    <col min="8184" max="8188" width="0" style="1" hidden="1" customWidth="1"/>
    <col min="8189" max="8189" width="12.140625" style="1" customWidth="1"/>
    <col min="8190" max="8190" width="9.5703125" style="1" customWidth="1"/>
    <col min="8191" max="8195" width="0" style="1" hidden="1" customWidth="1"/>
    <col min="8196" max="8196" width="14.5703125" style="1" bestFit="1" customWidth="1"/>
    <col min="8197" max="8197" width="13.85546875" style="1" customWidth="1"/>
    <col min="8198" max="8198" width="14.7109375" style="1" customWidth="1"/>
    <col min="8199" max="8199" width="11.42578125" style="1" customWidth="1"/>
    <col min="8200" max="8200" width="12.85546875" style="1" customWidth="1"/>
    <col min="8201" max="8201" width="15" style="1" bestFit="1" customWidth="1"/>
    <col min="8202" max="8202" width="11.7109375" style="1" customWidth="1"/>
    <col min="8203" max="8203" width="19.140625" style="1" customWidth="1"/>
    <col min="8204" max="8358" width="9.140625" style="1"/>
    <col min="8359" max="8359" width="12.5703125" style="1" customWidth="1"/>
    <col min="8360" max="8360" width="12.7109375" style="1" customWidth="1"/>
    <col min="8361" max="8361" width="9.140625" style="1" customWidth="1"/>
    <col min="8362" max="8362" width="88.7109375" style="1" customWidth="1"/>
    <col min="8363" max="8363" width="15.85546875" style="1" bestFit="1" customWidth="1"/>
    <col min="8364" max="8364" width="10.7109375" style="1" customWidth="1"/>
    <col min="8365" max="8365" width="12.7109375" style="1" customWidth="1"/>
    <col min="8366" max="8366" width="24" style="1" bestFit="1" customWidth="1"/>
    <col min="8367" max="8367" width="10.28515625" style="1" bestFit="1" customWidth="1"/>
    <col min="8368" max="8368" width="11.85546875" style="1" customWidth="1"/>
    <col min="8369" max="8369" width="9.5703125" style="1" customWidth="1"/>
    <col min="8370" max="8374" width="0" style="1" hidden="1" customWidth="1"/>
    <col min="8375" max="8375" width="12.85546875" style="1" customWidth="1"/>
    <col min="8376" max="8376" width="9.5703125" style="1" customWidth="1"/>
    <col min="8377" max="8381" width="0" style="1" hidden="1" customWidth="1"/>
    <col min="8382" max="8382" width="12.140625" style="1" customWidth="1"/>
    <col min="8383" max="8383" width="9.5703125" style="1" customWidth="1"/>
    <col min="8384" max="8388" width="0" style="1" hidden="1" customWidth="1"/>
    <col min="8389" max="8389" width="12.140625" style="1" customWidth="1"/>
    <col min="8390" max="8390" width="9.5703125" style="1" customWidth="1"/>
    <col min="8391" max="8395" width="0" style="1" hidden="1" customWidth="1"/>
    <col min="8396" max="8396" width="12.140625" style="1" customWidth="1"/>
    <col min="8397" max="8397" width="9.5703125" style="1" customWidth="1"/>
    <col min="8398" max="8402" width="0" style="1" hidden="1" customWidth="1"/>
    <col min="8403" max="8403" width="12.140625" style="1" customWidth="1"/>
    <col min="8404" max="8404" width="9.5703125" style="1" customWidth="1"/>
    <col min="8405" max="8409" width="0" style="1" hidden="1" customWidth="1"/>
    <col min="8410" max="8410" width="12.140625" style="1" customWidth="1"/>
    <col min="8411" max="8411" width="9.5703125" style="1" customWidth="1"/>
    <col min="8412" max="8416" width="0" style="1" hidden="1" customWidth="1"/>
    <col min="8417" max="8417" width="12.140625" style="1" customWidth="1"/>
    <col min="8418" max="8418" width="9.5703125" style="1" customWidth="1"/>
    <col min="8419" max="8423" width="0" style="1" hidden="1" customWidth="1"/>
    <col min="8424" max="8424" width="12.140625" style="1" customWidth="1"/>
    <col min="8425" max="8425" width="9.5703125" style="1" customWidth="1"/>
    <col min="8426" max="8430" width="0" style="1" hidden="1" customWidth="1"/>
    <col min="8431" max="8431" width="12.140625" style="1" customWidth="1"/>
    <col min="8432" max="8432" width="9.5703125" style="1" customWidth="1"/>
    <col min="8433" max="8437" width="0" style="1" hidden="1" customWidth="1"/>
    <col min="8438" max="8438" width="12.140625" style="1" customWidth="1"/>
    <col min="8439" max="8439" width="9.5703125" style="1" customWidth="1"/>
    <col min="8440" max="8444" width="0" style="1" hidden="1" customWidth="1"/>
    <col min="8445" max="8445" width="12.140625" style="1" customWidth="1"/>
    <col min="8446" max="8446" width="9.5703125" style="1" customWidth="1"/>
    <col min="8447" max="8451" width="0" style="1" hidden="1" customWidth="1"/>
    <col min="8452" max="8452" width="14.5703125" style="1" bestFit="1" customWidth="1"/>
    <col min="8453" max="8453" width="13.85546875" style="1" customWidth="1"/>
    <col min="8454" max="8454" width="14.7109375" style="1" customWidth="1"/>
    <col min="8455" max="8455" width="11.42578125" style="1" customWidth="1"/>
    <col min="8456" max="8456" width="12.85546875" style="1" customWidth="1"/>
    <col min="8457" max="8457" width="15" style="1" bestFit="1" customWidth="1"/>
    <col min="8458" max="8458" width="11.7109375" style="1" customWidth="1"/>
    <col min="8459" max="8459" width="19.140625" style="1" customWidth="1"/>
    <col min="8460" max="8614" width="9.140625" style="1"/>
    <col min="8615" max="8615" width="12.5703125" style="1" customWidth="1"/>
    <col min="8616" max="8616" width="12.7109375" style="1" customWidth="1"/>
    <col min="8617" max="8617" width="9.140625" style="1" customWidth="1"/>
    <col min="8618" max="8618" width="88.7109375" style="1" customWidth="1"/>
    <col min="8619" max="8619" width="15.85546875" style="1" bestFit="1" customWidth="1"/>
    <col min="8620" max="8620" width="10.7109375" style="1" customWidth="1"/>
    <col min="8621" max="8621" width="12.7109375" style="1" customWidth="1"/>
    <col min="8622" max="8622" width="24" style="1" bestFit="1" customWidth="1"/>
    <col min="8623" max="8623" width="10.28515625" style="1" bestFit="1" customWidth="1"/>
    <col min="8624" max="8624" width="11.85546875" style="1" customWidth="1"/>
    <col min="8625" max="8625" width="9.5703125" style="1" customWidth="1"/>
    <col min="8626" max="8630" width="0" style="1" hidden="1" customWidth="1"/>
    <col min="8631" max="8631" width="12.85546875" style="1" customWidth="1"/>
    <col min="8632" max="8632" width="9.5703125" style="1" customWidth="1"/>
    <col min="8633" max="8637" width="0" style="1" hidden="1" customWidth="1"/>
    <col min="8638" max="8638" width="12.140625" style="1" customWidth="1"/>
    <col min="8639" max="8639" width="9.5703125" style="1" customWidth="1"/>
    <col min="8640" max="8644" width="0" style="1" hidden="1" customWidth="1"/>
    <col min="8645" max="8645" width="12.140625" style="1" customWidth="1"/>
    <col min="8646" max="8646" width="9.5703125" style="1" customWidth="1"/>
    <col min="8647" max="8651" width="0" style="1" hidden="1" customWidth="1"/>
    <col min="8652" max="8652" width="12.140625" style="1" customWidth="1"/>
    <col min="8653" max="8653" width="9.5703125" style="1" customWidth="1"/>
    <col min="8654" max="8658" width="0" style="1" hidden="1" customWidth="1"/>
    <col min="8659" max="8659" width="12.140625" style="1" customWidth="1"/>
    <col min="8660" max="8660" width="9.5703125" style="1" customWidth="1"/>
    <col min="8661" max="8665" width="0" style="1" hidden="1" customWidth="1"/>
    <col min="8666" max="8666" width="12.140625" style="1" customWidth="1"/>
    <col min="8667" max="8667" width="9.5703125" style="1" customWidth="1"/>
    <col min="8668" max="8672" width="0" style="1" hidden="1" customWidth="1"/>
    <col min="8673" max="8673" width="12.140625" style="1" customWidth="1"/>
    <col min="8674" max="8674" width="9.5703125" style="1" customWidth="1"/>
    <col min="8675" max="8679" width="0" style="1" hidden="1" customWidth="1"/>
    <col min="8680" max="8680" width="12.140625" style="1" customWidth="1"/>
    <col min="8681" max="8681" width="9.5703125" style="1" customWidth="1"/>
    <col min="8682" max="8686" width="0" style="1" hidden="1" customWidth="1"/>
    <col min="8687" max="8687" width="12.140625" style="1" customWidth="1"/>
    <col min="8688" max="8688" width="9.5703125" style="1" customWidth="1"/>
    <col min="8689" max="8693" width="0" style="1" hidden="1" customWidth="1"/>
    <col min="8694" max="8694" width="12.140625" style="1" customWidth="1"/>
    <col min="8695" max="8695" width="9.5703125" style="1" customWidth="1"/>
    <col min="8696" max="8700" width="0" style="1" hidden="1" customWidth="1"/>
    <col min="8701" max="8701" width="12.140625" style="1" customWidth="1"/>
    <col min="8702" max="8702" width="9.5703125" style="1" customWidth="1"/>
    <col min="8703" max="8707" width="0" style="1" hidden="1" customWidth="1"/>
    <col min="8708" max="8708" width="14.5703125" style="1" bestFit="1" customWidth="1"/>
    <col min="8709" max="8709" width="13.85546875" style="1" customWidth="1"/>
    <col min="8710" max="8710" width="14.7109375" style="1" customWidth="1"/>
    <col min="8711" max="8711" width="11.42578125" style="1" customWidth="1"/>
    <col min="8712" max="8712" width="12.85546875" style="1" customWidth="1"/>
    <col min="8713" max="8713" width="15" style="1" bestFit="1" customWidth="1"/>
    <col min="8714" max="8714" width="11.7109375" style="1" customWidth="1"/>
    <col min="8715" max="8715" width="19.140625" style="1" customWidth="1"/>
    <col min="8716" max="8870" width="9.140625" style="1"/>
    <col min="8871" max="8871" width="12.5703125" style="1" customWidth="1"/>
    <col min="8872" max="8872" width="12.7109375" style="1" customWidth="1"/>
    <col min="8873" max="8873" width="9.140625" style="1" customWidth="1"/>
    <col min="8874" max="8874" width="88.7109375" style="1" customWidth="1"/>
    <col min="8875" max="8875" width="15.85546875" style="1" bestFit="1" customWidth="1"/>
    <col min="8876" max="8876" width="10.7109375" style="1" customWidth="1"/>
    <col min="8877" max="8877" width="12.7109375" style="1" customWidth="1"/>
    <col min="8878" max="8878" width="24" style="1" bestFit="1" customWidth="1"/>
    <col min="8879" max="8879" width="10.28515625" style="1" bestFit="1" customWidth="1"/>
    <col min="8880" max="8880" width="11.85546875" style="1" customWidth="1"/>
    <col min="8881" max="8881" width="9.5703125" style="1" customWidth="1"/>
    <col min="8882" max="8886" width="0" style="1" hidden="1" customWidth="1"/>
    <col min="8887" max="8887" width="12.85546875" style="1" customWidth="1"/>
    <col min="8888" max="8888" width="9.5703125" style="1" customWidth="1"/>
    <col min="8889" max="8893" width="0" style="1" hidden="1" customWidth="1"/>
    <col min="8894" max="8894" width="12.140625" style="1" customWidth="1"/>
    <col min="8895" max="8895" width="9.5703125" style="1" customWidth="1"/>
    <col min="8896" max="8900" width="0" style="1" hidden="1" customWidth="1"/>
    <col min="8901" max="8901" width="12.140625" style="1" customWidth="1"/>
    <col min="8902" max="8902" width="9.5703125" style="1" customWidth="1"/>
    <col min="8903" max="8907" width="0" style="1" hidden="1" customWidth="1"/>
    <col min="8908" max="8908" width="12.140625" style="1" customWidth="1"/>
    <col min="8909" max="8909" width="9.5703125" style="1" customWidth="1"/>
    <col min="8910" max="8914" width="0" style="1" hidden="1" customWidth="1"/>
    <col min="8915" max="8915" width="12.140625" style="1" customWidth="1"/>
    <col min="8916" max="8916" width="9.5703125" style="1" customWidth="1"/>
    <col min="8917" max="8921" width="0" style="1" hidden="1" customWidth="1"/>
    <col min="8922" max="8922" width="12.140625" style="1" customWidth="1"/>
    <col min="8923" max="8923" width="9.5703125" style="1" customWidth="1"/>
    <col min="8924" max="8928" width="0" style="1" hidden="1" customWidth="1"/>
    <col min="8929" max="8929" width="12.140625" style="1" customWidth="1"/>
    <col min="8930" max="8930" width="9.5703125" style="1" customWidth="1"/>
    <col min="8931" max="8935" width="0" style="1" hidden="1" customWidth="1"/>
    <col min="8936" max="8936" width="12.140625" style="1" customWidth="1"/>
    <col min="8937" max="8937" width="9.5703125" style="1" customWidth="1"/>
    <col min="8938" max="8942" width="0" style="1" hidden="1" customWidth="1"/>
    <col min="8943" max="8943" width="12.140625" style="1" customWidth="1"/>
    <col min="8944" max="8944" width="9.5703125" style="1" customWidth="1"/>
    <col min="8945" max="8949" width="0" style="1" hidden="1" customWidth="1"/>
    <col min="8950" max="8950" width="12.140625" style="1" customWidth="1"/>
    <col min="8951" max="8951" width="9.5703125" style="1" customWidth="1"/>
    <col min="8952" max="8956" width="0" style="1" hidden="1" customWidth="1"/>
    <col min="8957" max="8957" width="12.140625" style="1" customWidth="1"/>
    <col min="8958" max="8958" width="9.5703125" style="1" customWidth="1"/>
    <col min="8959" max="8963" width="0" style="1" hidden="1" customWidth="1"/>
    <col min="8964" max="8964" width="14.5703125" style="1" bestFit="1" customWidth="1"/>
    <col min="8965" max="8965" width="13.85546875" style="1" customWidth="1"/>
    <col min="8966" max="8966" width="14.7109375" style="1" customWidth="1"/>
    <col min="8967" max="8967" width="11.42578125" style="1" customWidth="1"/>
    <col min="8968" max="8968" width="12.85546875" style="1" customWidth="1"/>
    <col min="8969" max="8969" width="15" style="1" bestFit="1" customWidth="1"/>
    <col min="8970" max="8970" width="11.7109375" style="1" customWidth="1"/>
    <col min="8971" max="8971" width="19.140625" style="1" customWidth="1"/>
    <col min="8972" max="9126" width="9.140625" style="1"/>
    <col min="9127" max="9127" width="12.5703125" style="1" customWidth="1"/>
    <col min="9128" max="9128" width="12.7109375" style="1" customWidth="1"/>
    <col min="9129" max="9129" width="9.140625" style="1" customWidth="1"/>
    <col min="9130" max="9130" width="88.7109375" style="1" customWidth="1"/>
    <col min="9131" max="9131" width="15.85546875" style="1" bestFit="1" customWidth="1"/>
    <col min="9132" max="9132" width="10.7109375" style="1" customWidth="1"/>
    <col min="9133" max="9133" width="12.7109375" style="1" customWidth="1"/>
    <col min="9134" max="9134" width="24" style="1" bestFit="1" customWidth="1"/>
    <col min="9135" max="9135" width="10.28515625" style="1" bestFit="1" customWidth="1"/>
    <col min="9136" max="9136" width="11.85546875" style="1" customWidth="1"/>
    <col min="9137" max="9137" width="9.5703125" style="1" customWidth="1"/>
    <col min="9138" max="9142" width="0" style="1" hidden="1" customWidth="1"/>
    <col min="9143" max="9143" width="12.85546875" style="1" customWidth="1"/>
    <col min="9144" max="9144" width="9.5703125" style="1" customWidth="1"/>
    <col min="9145" max="9149" width="0" style="1" hidden="1" customWidth="1"/>
    <col min="9150" max="9150" width="12.140625" style="1" customWidth="1"/>
    <col min="9151" max="9151" width="9.5703125" style="1" customWidth="1"/>
    <col min="9152" max="9156" width="0" style="1" hidden="1" customWidth="1"/>
    <col min="9157" max="9157" width="12.140625" style="1" customWidth="1"/>
    <col min="9158" max="9158" width="9.5703125" style="1" customWidth="1"/>
    <col min="9159" max="9163" width="0" style="1" hidden="1" customWidth="1"/>
    <col min="9164" max="9164" width="12.140625" style="1" customWidth="1"/>
    <col min="9165" max="9165" width="9.5703125" style="1" customWidth="1"/>
    <col min="9166" max="9170" width="0" style="1" hidden="1" customWidth="1"/>
    <col min="9171" max="9171" width="12.140625" style="1" customWidth="1"/>
    <col min="9172" max="9172" width="9.5703125" style="1" customWidth="1"/>
    <col min="9173" max="9177" width="0" style="1" hidden="1" customWidth="1"/>
    <col min="9178" max="9178" width="12.140625" style="1" customWidth="1"/>
    <col min="9179" max="9179" width="9.5703125" style="1" customWidth="1"/>
    <col min="9180" max="9184" width="0" style="1" hidden="1" customWidth="1"/>
    <col min="9185" max="9185" width="12.140625" style="1" customWidth="1"/>
    <col min="9186" max="9186" width="9.5703125" style="1" customWidth="1"/>
    <col min="9187" max="9191" width="0" style="1" hidden="1" customWidth="1"/>
    <col min="9192" max="9192" width="12.140625" style="1" customWidth="1"/>
    <col min="9193" max="9193" width="9.5703125" style="1" customWidth="1"/>
    <col min="9194" max="9198" width="0" style="1" hidden="1" customWidth="1"/>
    <col min="9199" max="9199" width="12.140625" style="1" customWidth="1"/>
    <col min="9200" max="9200" width="9.5703125" style="1" customWidth="1"/>
    <col min="9201" max="9205" width="0" style="1" hidden="1" customWidth="1"/>
    <col min="9206" max="9206" width="12.140625" style="1" customWidth="1"/>
    <col min="9207" max="9207" width="9.5703125" style="1" customWidth="1"/>
    <col min="9208" max="9212" width="0" style="1" hidden="1" customWidth="1"/>
    <col min="9213" max="9213" width="12.140625" style="1" customWidth="1"/>
    <col min="9214" max="9214" width="9.5703125" style="1" customWidth="1"/>
    <col min="9215" max="9219" width="0" style="1" hidden="1" customWidth="1"/>
    <col min="9220" max="9220" width="14.5703125" style="1" bestFit="1" customWidth="1"/>
    <col min="9221" max="9221" width="13.85546875" style="1" customWidth="1"/>
    <col min="9222" max="9222" width="14.7109375" style="1" customWidth="1"/>
    <col min="9223" max="9223" width="11.42578125" style="1" customWidth="1"/>
    <col min="9224" max="9224" width="12.85546875" style="1" customWidth="1"/>
    <col min="9225" max="9225" width="15" style="1" bestFit="1" customWidth="1"/>
    <col min="9226" max="9226" width="11.7109375" style="1" customWidth="1"/>
    <col min="9227" max="9227" width="19.140625" style="1" customWidth="1"/>
    <col min="9228" max="9382" width="9.140625" style="1"/>
    <col min="9383" max="9383" width="12.5703125" style="1" customWidth="1"/>
    <col min="9384" max="9384" width="12.7109375" style="1" customWidth="1"/>
    <col min="9385" max="9385" width="9.140625" style="1" customWidth="1"/>
    <col min="9386" max="9386" width="88.7109375" style="1" customWidth="1"/>
    <col min="9387" max="9387" width="15.85546875" style="1" bestFit="1" customWidth="1"/>
    <col min="9388" max="9388" width="10.7109375" style="1" customWidth="1"/>
    <col min="9389" max="9389" width="12.7109375" style="1" customWidth="1"/>
    <col min="9390" max="9390" width="24" style="1" bestFit="1" customWidth="1"/>
    <col min="9391" max="9391" width="10.28515625" style="1" bestFit="1" customWidth="1"/>
    <col min="9392" max="9392" width="11.85546875" style="1" customWidth="1"/>
    <col min="9393" max="9393" width="9.5703125" style="1" customWidth="1"/>
    <col min="9394" max="9398" width="0" style="1" hidden="1" customWidth="1"/>
    <col min="9399" max="9399" width="12.85546875" style="1" customWidth="1"/>
    <col min="9400" max="9400" width="9.5703125" style="1" customWidth="1"/>
    <col min="9401" max="9405" width="0" style="1" hidden="1" customWidth="1"/>
    <col min="9406" max="9406" width="12.140625" style="1" customWidth="1"/>
    <col min="9407" max="9407" width="9.5703125" style="1" customWidth="1"/>
    <col min="9408" max="9412" width="0" style="1" hidden="1" customWidth="1"/>
    <col min="9413" max="9413" width="12.140625" style="1" customWidth="1"/>
    <col min="9414" max="9414" width="9.5703125" style="1" customWidth="1"/>
    <col min="9415" max="9419" width="0" style="1" hidden="1" customWidth="1"/>
    <col min="9420" max="9420" width="12.140625" style="1" customWidth="1"/>
    <col min="9421" max="9421" width="9.5703125" style="1" customWidth="1"/>
    <col min="9422" max="9426" width="0" style="1" hidden="1" customWidth="1"/>
    <col min="9427" max="9427" width="12.140625" style="1" customWidth="1"/>
    <col min="9428" max="9428" width="9.5703125" style="1" customWidth="1"/>
    <col min="9429" max="9433" width="0" style="1" hidden="1" customWidth="1"/>
    <col min="9434" max="9434" width="12.140625" style="1" customWidth="1"/>
    <col min="9435" max="9435" width="9.5703125" style="1" customWidth="1"/>
    <col min="9436" max="9440" width="0" style="1" hidden="1" customWidth="1"/>
    <col min="9441" max="9441" width="12.140625" style="1" customWidth="1"/>
    <col min="9442" max="9442" width="9.5703125" style="1" customWidth="1"/>
    <col min="9443" max="9447" width="0" style="1" hidden="1" customWidth="1"/>
    <col min="9448" max="9448" width="12.140625" style="1" customWidth="1"/>
    <col min="9449" max="9449" width="9.5703125" style="1" customWidth="1"/>
    <col min="9450" max="9454" width="0" style="1" hidden="1" customWidth="1"/>
    <col min="9455" max="9455" width="12.140625" style="1" customWidth="1"/>
    <col min="9456" max="9456" width="9.5703125" style="1" customWidth="1"/>
    <col min="9457" max="9461" width="0" style="1" hidden="1" customWidth="1"/>
    <col min="9462" max="9462" width="12.140625" style="1" customWidth="1"/>
    <col min="9463" max="9463" width="9.5703125" style="1" customWidth="1"/>
    <col min="9464" max="9468" width="0" style="1" hidden="1" customWidth="1"/>
    <col min="9469" max="9469" width="12.140625" style="1" customWidth="1"/>
    <col min="9470" max="9470" width="9.5703125" style="1" customWidth="1"/>
    <col min="9471" max="9475" width="0" style="1" hidden="1" customWidth="1"/>
    <col min="9476" max="9476" width="14.5703125" style="1" bestFit="1" customWidth="1"/>
    <col min="9477" max="9477" width="13.85546875" style="1" customWidth="1"/>
    <col min="9478" max="9478" width="14.7109375" style="1" customWidth="1"/>
    <col min="9479" max="9479" width="11.42578125" style="1" customWidth="1"/>
    <col min="9480" max="9480" width="12.85546875" style="1" customWidth="1"/>
    <col min="9481" max="9481" width="15" style="1" bestFit="1" customWidth="1"/>
    <col min="9482" max="9482" width="11.7109375" style="1" customWidth="1"/>
    <col min="9483" max="9483" width="19.140625" style="1" customWidth="1"/>
    <col min="9484" max="9638" width="9.140625" style="1"/>
    <col min="9639" max="9639" width="12.5703125" style="1" customWidth="1"/>
    <col min="9640" max="9640" width="12.7109375" style="1" customWidth="1"/>
    <col min="9641" max="9641" width="9.140625" style="1" customWidth="1"/>
    <col min="9642" max="9642" width="88.7109375" style="1" customWidth="1"/>
    <col min="9643" max="9643" width="15.85546875" style="1" bestFit="1" customWidth="1"/>
    <col min="9644" max="9644" width="10.7109375" style="1" customWidth="1"/>
    <col min="9645" max="9645" width="12.7109375" style="1" customWidth="1"/>
    <col min="9646" max="9646" width="24" style="1" bestFit="1" customWidth="1"/>
    <col min="9647" max="9647" width="10.28515625" style="1" bestFit="1" customWidth="1"/>
    <col min="9648" max="9648" width="11.85546875" style="1" customWidth="1"/>
    <col min="9649" max="9649" width="9.5703125" style="1" customWidth="1"/>
    <col min="9650" max="9654" width="0" style="1" hidden="1" customWidth="1"/>
    <col min="9655" max="9655" width="12.85546875" style="1" customWidth="1"/>
    <col min="9656" max="9656" width="9.5703125" style="1" customWidth="1"/>
    <col min="9657" max="9661" width="0" style="1" hidden="1" customWidth="1"/>
    <col min="9662" max="9662" width="12.140625" style="1" customWidth="1"/>
    <col min="9663" max="9663" width="9.5703125" style="1" customWidth="1"/>
    <col min="9664" max="9668" width="0" style="1" hidden="1" customWidth="1"/>
    <col min="9669" max="9669" width="12.140625" style="1" customWidth="1"/>
    <col min="9670" max="9670" width="9.5703125" style="1" customWidth="1"/>
    <col min="9671" max="9675" width="0" style="1" hidden="1" customWidth="1"/>
    <col min="9676" max="9676" width="12.140625" style="1" customWidth="1"/>
    <col min="9677" max="9677" width="9.5703125" style="1" customWidth="1"/>
    <col min="9678" max="9682" width="0" style="1" hidden="1" customWidth="1"/>
    <col min="9683" max="9683" width="12.140625" style="1" customWidth="1"/>
    <col min="9684" max="9684" width="9.5703125" style="1" customWidth="1"/>
    <col min="9685" max="9689" width="0" style="1" hidden="1" customWidth="1"/>
    <col min="9690" max="9690" width="12.140625" style="1" customWidth="1"/>
    <col min="9691" max="9691" width="9.5703125" style="1" customWidth="1"/>
    <col min="9692" max="9696" width="0" style="1" hidden="1" customWidth="1"/>
    <col min="9697" max="9697" width="12.140625" style="1" customWidth="1"/>
    <col min="9698" max="9698" width="9.5703125" style="1" customWidth="1"/>
    <col min="9699" max="9703" width="0" style="1" hidden="1" customWidth="1"/>
    <col min="9704" max="9704" width="12.140625" style="1" customWidth="1"/>
    <col min="9705" max="9705" width="9.5703125" style="1" customWidth="1"/>
    <col min="9706" max="9710" width="0" style="1" hidden="1" customWidth="1"/>
    <col min="9711" max="9711" width="12.140625" style="1" customWidth="1"/>
    <col min="9712" max="9712" width="9.5703125" style="1" customWidth="1"/>
    <col min="9713" max="9717" width="0" style="1" hidden="1" customWidth="1"/>
    <col min="9718" max="9718" width="12.140625" style="1" customWidth="1"/>
    <col min="9719" max="9719" width="9.5703125" style="1" customWidth="1"/>
    <col min="9720" max="9724" width="0" style="1" hidden="1" customWidth="1"/>
    <col min="9725" max="9725" width="12.140625" style="1" customWidth="1"/>
    <col min="9726" max="9726" width="9.5703125" style="1" customWidth="1"/>
    <col min="9727" max="9731" width="0" style="1" hidden="1" customWidth="1"/>
    <col min="9732" max="9732" width="14.5703125" style="1" bestFit="1" customWidth="1"/>
    <col min="9733" max="9733" width="13.85546875" style="1" customWidth="1"/>
    <col min="9734" max="9734" width="14.7109375" style="1" customWidth="1"/>
    <col min="9735" max="9735" width="11.42578125" style="1" customWidth="1"/>
    <col min="9736" max="9736" width="12.85546875" style="1" customWidth="1"/>
    <col min="9737" max="9737" width="15" style="1" bestFit="1" customWidth="1"/>
    <col min="9738" max="9738" width="11.7109375" style="1" customWidth="1"/>
    <col min="9739" max="9739" width="19.140625" style="1" customWidth="1"/>
    <col min="9740" max="9894" width="9.140625" style="1"/>
    <col min="9895" max="9895" width="12.5703125" style="1" customWidth="1"/>
    <col min="9896" max="9896" width="12.7109375" style="1" customWidth="1"/>
    <col min="9897" max="9897" width="9.140625" style="1" customWidth="1"/>
    <col min="9898" max="9898" width="88.7109375" style="1" customWidth="1"/>
    <col min="9899" max="9899" width="15.85546875" style="1" bestFit="1" customWidth="1"/>
    <col min="9900" max="9900" width="10.7109375" style="1" customWidth="1"/>
    <col min="9901" max="9901" width="12.7109375" style="1" customWidth="1"/>
    <col min="9902" max="9902" width="24" style="1" bestFit="1" customWidth="1"/>
    <col min="9903" max="9903" width="10.28515625" style="1" bestFit="1" customWidth="1"/>
    <col min="9904" max="9904" width="11.85546875" style="1" customWidth="1"/>
    <col min="9905" max="9905" width="9.5703125" style="1" customWidth="1"/>
    <col min="9906" max="9910" width="0" style="1" hidden="1" customWidth="1"/>
    <col min="9911" max="9911" width="12.85546875" style="1" customWidth="1"/>
    <col min="9912" max="9912" width="9.5703125" style="1" customWidth="1"/>
    <col min="9913" max="9917" width="0" style="1" hidden="1" customWidth="1"/>
    <col min="9918" max="9918" width="12.140625" style="1" customWidth="1"/>
    <col min="9919" max="9919" width="9.5703125" style="1" customWidth="1"/>
    <col min="9920" max="9924" width="0" style="1" hidden="1" customWidth="1"/>
    <col min="9925" max="9925" width="12.140625" style="1" customWidth="1"/>
    <col min="9926" max="9926" width="9.5703125" style="1" customWidth="1"/>
    <col min="9927" max="9931" width="0" style="1" hidden="1" customWidth="1"/>
    <col min="9932" max="9932" width="12.140625" style="1" customWidth="1"/>
    <col min="9933" max="9933" width="9.5703125" style="1" customWidth="1"/>
    <col min="9934" max="9938" width="0" style="1" hidden="1" customWidth="1"/>
    <col min="9939" max="9939" width="12.140625" style="1" customWidth="1"/>
    <col min="9940" max="9940" width="9.5703125" style="1" customWidth="1"/>
    <col min="9941" max="9945" width="0" style="1" hidden="1" customWidth="1"/>
    <col min="9946" max="9946" width="12.140625" style="1" customWidth="1"/>
    <col min="9947" max="9947" width="9.5703125" style="1" customWidth="1"/>
    <col min="9948" max="9952" width="0" style="1" hidden="1" customWidth="1"/>
    <col min="9953" max="9953" width="12.140625" style="1" customWidth="1"/>
    <col min="9954" max="9954" width="9.5703125" style="1" customWidth="1"/>
    <col min="9955" max="9959" width="0" style="1" hidden="1" customWidth="1"/>
    <col min="9960" max="9960" width="12.140625" style="1" customWidth="1"/>
    <col min="9961" max="9961" width="9.5703125" style="1" customWidth="1"/>
    <col min="9962" max="9966" width="0" style="1" hidden="1" customWidth="1"/>
    <col min="9967" max="9967" width="12.140625" style="1" customWidth="1"/>
    <col min="9968" max="9968" width="9.5703125" style="1" customWidth="1"/>
    <col min="9969" max="9973" width="0" style="1" hidden="1" customWidth="1"/>
    <col min="9974" max="9974" width="12.140625" style="1" customWidth="1"/>
    <col min="9975" max="9975" width="9.5703125" style="1" customWidth="1"/>
    <col min="9976" max="9980" width="0" style="1" hidden="1" customWidth="1"/>
    <col min="9981" max="9981" width="12.140625" style="1" customWidth="1"/>
    <col min="9982" max="9982" width="9.5703125" style="1" customWidth="1"/>
    <col min="9983" max="9987" width="0" style="1" hidden="1" customWidth="1"/>
    <col min="9988" max="9988" width="14.5703125" style="1" bestFit="1" customWidth="1"/>
    <col min="9989" max="9989" width="13.85546875" style="1" customWidth="1"/>
    <col min="9990" max="9990" width="14.7109375" style="1" customWidth="1"/>
    <col min="9991" max="9991" width="11.42578125" style="1" customWidth="1"/>
    <col min="9992" max="9992" width="12.85546875" style="1" customWidth="1"/>
    <col min="9993" max="9993" width="15" style="1" bestFit="1" customWidth="1"/>
    <col min="9994" max="9994" width="11.7109375" style="1" customWidth="1"/>
    <col min="9995" max="9995" width="19.140625" style="1" customWidth="1"/>
    <col min="9996" max="10150" width="9.140625" style="1"/>
    <col min="10151" max="10151" width="12.5703125" style="1" customWidth="1"/>
    <col min="10152" max="10152" width="12.7109375" style="1" customWidth="1"/>
    <col min="10153" max="10153" width="9.140625" style="1" customWidth="1"/>
    <col min="10154" max="10154" width="88.7109375" style="1" customWidth="1"/>
    <col min="10155" max="10155" width="15.85546875" style="1" bestFit="1" customWidth="1"/>
    <col min="10156" max="10156" width="10.7109375" style="1" customWidth="1"/>
    <col min="10157" max="10157" width="12.7109375" style="1" customWidth="1"/>
    <col min="10158" max="10158" width="24" style="1" bestFit="1" customWidth="1"/>
    <col min="10159" max="10159" width="10.28515625" style="1" bestFit="1" customWidth="1"/>
    <col min="10160" max="10160" width="11.85546875" style="1" customWidth="1"/>
    <col min="10161" max="10161" width="9.5703125" style="1" customWidth="1"/>
    <col min="10162" max="10166" width="0" style="1" hidden="1" customWidth="1"/>
    <col min="10167" max="10167" width="12.85546875" style="1" customWidth="1"/>
    <col min="10168" max="10168" width="9.5703125" style="1" customWidth="1"/>
    <col min="10169" max="10173" width="0" style="1" hidden="1" customWidth="1"/>
    <col min="10174" max="10174" width="12.140625" style="1" customWidth="1"/>
    <col min="10175" max="10175" width="9.5703125" style="1" customWidth="1"/>
    <col min="10176" max="10180" width="0" style="1" hidden="1" customWidth="1"/>
    <col min="10181" max="10181" width="12.140625" style="1" customWidth="1"/>
    <col min="10182" max="10182" width="9.5703125" style="1" customWidth="1"/>
    <col min="10183" max="10187" width="0" style="1" hidden="1" customWidth="1"/>
    <col min="10188" max="10188" width="12.140625" style="1" customWidth="1"/>
    <col min="10189" max="10189" width="9.5703125" style="1" customWidth="1"/>
    <col min="10190" max="10194" width="0" style="1" hidden="1" customWidth="1"/>
    <col min="10195" max="10195" width="12.140625" style="1" customWidth="1"/>
    <col min="10196" max="10196" width="9.5703125" style="1" customWidth="1"/>
    <col min="10197" max="10201" width="0" style="1" hidden="1" customWidth="1"/>
    <col min="10202" max="10202" width="12.140625" style="1" customWidth="1"/>
    <col min="10203" max="10203" width="9.5703125" style="1" customWidth="1"/>
    <col min="10204" max="10208" width="0" style="1" hidden="1" customWidth="1"/>
    <col min="10209" max="10209" width="12.140625" style="1" customWidth="1"/>
    <col min="10210" max="10210" width="9.5703125" style="1" customWidth="1"/>
    <col min="10211" max="10215" width="0" style="1" hidden="1" customWidth="1"/>
    <col min="10216" max="10216" width="12.140625" style="1" customWidth="1"/>
    <col min="10217" max="10217" width="9.5703125" style="1" customWidth="1"/>
    <col min="10218" max="10222" width="0" style="1" hidden="1" customWidth="1"/>
    <col min="10223" max="10223" width="12.140625" style="1" customWidth="1"/>
    <col min="10224" max="10224" width="9.5703125" style="1" customWidth="1"/>
    <col min="10225" max="10229" width="0" style="1" hidden="1" customWidth="1"/>
    <col min="10230" max="10230" width="12.140625" style="1" customWidth="1"/>
    <col min="10231" max="10231" width="9.5703125" style="1" customWidth="1"/>
    <col min="10232" max="10236" width="0" style="1" hidden="1" customWidth="1"/>
    <col min="10237" max="10237" width="12.140625" style="1" customWidth="1"/>
    <col min="10238" max="10238" width="9.5703125" style="1" customWidth="1"/>
    <col min="10239" max="10243" width="0" style="1" hidden="1" customWidth="1"/>
    <col min="10244" max="10244" width="14.5703125" style="1" bestFit="1" customWidth="1"/>
    <col min="10245" max="10245" width="13.85546875" style="1" customWidth="1"/>
    <col min="10246" max="10246" width="14.7109375" style="1" customWidth="1"/>
    <col min="10247" max="10247" width="11.42578125" style="1" customWidth="1"/>
    <col min="10248" max="10248" width="12.85546875" style="1" customWidth="1"/>
    <col min="10249" max="10249" width="15" style="1" bestFit="1" customWidth="1"/>
    <col min="10250" max="10250" width="11.7109375" style="1" customWidth="1"/>
    <col min="10251" max="10251" width="19.140625" style="1" customWidth="1"/>
    <col min="10252" max="10406" width="9.140625" style="1"/>
    <col min="10407" max="10407" width="12.5703125" style="1" customWidth="1"/>
    <col min="10408" max="10408" width="12.7109375" style="1" customWidth="1"/>
    <col min="10409" max="10409" width="9.140625" style="1" customWidth="1"/>
    <col min="10410" max="10410" width="88.7109375" style="1" customWidth="1"/>
    <col min="10411" max="10411" width="15.85546875" style="1" bestFit="1" customWidth="1"/>
    <col min="10412" max="10412" width="10.7109375" style="1" customWidth="1"/>
    <col min="10413" max="10413" width="12.7109375" style="1" customWidth="1"/>
    <col min="10414" max="10414" width="24" style="1" bestFit="1" customWidth="1"/>
    <col min="10415" max="10415" width="10.28515625" style="1" bestFit="1" customWidth="1"/>
    <col min="10416" max="10416" width="11.85546875" style="1" customWidth="1"/>
    <col min="10417" max="10417" width="9.5703125" style="1" customWidth="1"/>
    <col min="10418" max="10422" width="0" style="1" hidden="1" customWidth="1"/>
    <col min="10423" max="10423" width="12.85546875" style="1" customWidth="1"/>
    <col min="10424" max="10424" width="9.5703125" style="1" customWidth="1"/>
    <col min="10425" max="10429" width="0" style="1" hidden="1" customWidth="1"/>
    <col min="10430" max="10430" width="12.140625" style="1" customWidth="1"/>
    <col min="10431" max="10431" width="9.5703125" style="1" customWidth="1"/>
    <col min="10432" max="10436" width="0" style="1" hidden="1" customWidth="1"/>
    <col min="10437" max="10437" width="12.140625" style="1" customWidth="1"/>
    <col min="10438" max="10438" width="9.5703125" style="1" customWidth="1"/>
    <col min="10439" max="10443" width="0" style="1" hidden="1" customWidth="1"/>
    <col min="10444" max="10444" width="12.140625" style="1" customWidth="1"/>
    <col min="10445" max="10445" width="9.5703125" style="1" customWidth="1"/>
    <col min="10446" max="10450" width="0" style="1" hidden="1" customWidth="1"/>
    <col min="10451" max="10451" width="12.140625" style="1" customWidth="1"/>
    <col min="10452" max="10452" width="9.5703125" style="1" customWidth="1"/>
    <col min="10453" max="10457" width="0" style="1" hidden="1" customWidth="1"/>
    <col min="10458" max="10458" width="12.140625" style="1" customWidth="1"/>
    <col min="10459" max="10459" width="9.5703125" style="1" customWidth="1"/>
    <col min="10460" max="10464" width="0" style="1" hidden="1" customWidth="1"/>
    <col min="10465" max="10465" width="12.140625" style="1" customWidth="1"/>
    <col min="10466" max="10466" width="9.5703125" style="1" customWidth="1"/>
    <col min="10467" max="10471" width="0" style="1" hidden="1" customWidth="1"/>
    <col min="10472" max="10472" width="12.140625" style="1" customWidth="1"/>
    <col min="10473" max="10473" width="9.5703125" style="1" customWidth="1"/>
    <col min="10474" max="10478" width="0" style="1" hidden="1" customWidth="1"/>
    <col min="10479" max="10479" width="12.140625" style="1" customWidth="1"/>
    <col min="10480" max="10480" width="9.5703125" style="1" customWidth="1"/>
    <col min="10481" max="10485" width="0" style="1" hidden="1" customWidth="1"/>
    <col min="10486" max="10486" width="12.140625" style="1" customWidth="1"/>
    <col min="10487" max="10487" width="9.5703125" style="1" customWidth="1"/>
    <col min="10488" max="10492" width="0" style="1" hidden="1" customWidth="1"/>
    <col min="10493" max="10493" width="12.140625" style="1" customWidth="1"/>
    <col min="10494" max="10494" width="9.5703125" style="1" customWidth="1"/>
    <col min="10495" max="10499" width="0" style="1" hidden="1" customWidth="1"/>
    <col min="10500" max="10500" width="14.5703125" style="1" bestFit="1" customWidth="1"/>
    <col min="10501" max="10501" width="13.85546875" style="1" customWidth="1"/>
    <col min="10502" max="10502" width="14.7109375" style="1" customWidth="1"/>
    <col min="10503" max="10503" width="11.42578125" style="1" customWidth="1"/>
    <col min="10504" max="10504" width="12.85546875" style="1" customWidth="1"/>
    <col min="10505" max="10505" width="15" style="1" bestFit="1" customWidth="1"/>
    <col min="10506" max="10506" width="11.7109375" style="1" customWidth="1"/>
    <col min="10507" max="10507" width="19.140625" style="1" customWidth="1"/>
    <col min="10508" max="10662" width="9.140625" style="1"/>
    <col min="10663" max="10663" width="12.5703125" style="1" customWidth="1"/>
    <col min="10664" max="10664" width="12.7109375" style="1" customWidth="1"/>
    <col min="10665" max="10665" width="9.140625" style="1" customWidth="1"/>
    <col min="10666" max="10666" width="88.7109375" style="1" customWidth="1"/>
    <col min="10667" max="10667" width="15.85546875" style="1" bestFit="1" customWidth="1"/>
    <col min="10668" max="10668" width="10.7109375" style="1" customWidth="1"/>
    <col min="10669" max="10669" width="12.7109375" style="1" customWidth="1"/>
    <col min="10670" max="10670" width="24" style="1" bestFit="1" customWidth="1"/>
    <col min="10671" max="10671" width="10.28515625" style="1" bestFit="1" customWidth="1"/>
    <col min="10672" max="10672" width="11.85546875" style="1" customWidth="1"/>
    <col min="10673" max="10673" width="9.5703125" style="1" customWidth="1"/>
    <col min="10674" max="10678" width="0" style="1" hidden="1" customWidth="1"/>
    <col min="10679" max="10679" width="12.85546875" style="1" customWidth="1"/>
    <col min="10680" max="10680" width="9.5703125" style="1" customWidth="1"/>
    <col min="10681" max="10685" width="0" style="1" hidden="1" customWidth="1"/>
    <col min="10686" max="10686" width="12.140625" style="1" customWidth="1"/>
    <col min="10687" max="10687" width="9.5703125" style="1" customWidth="1"/>
    <col min="10688" max="10692" width="0" style="1" hidden="1" customWidth="1"/>
    <col min="10693" max="10693" width="12.140625" style="1" customWidth="1"/>
    <col min="10694" max="10694" width="9.5703125" style="1" customWidth="1"/>
    <col min="10695" max="10699" width="0" style="1" hidden="1" customWidth="1"/>
    <col min="10700" max="10700" width="12.140625" style="1" customWidth="1"/>
    <col min="10701" max="10701" width="9.5703125" style="1" customWidth="1"/>
    <col min="10702" max="10706" width="0" style="1" hidden="1" customWidth="1"/>
    <col min="10707" max="10707" width="12.140625" style="1" customWidth="1"/>
    <col min="10708" max="10708" width="9.5703125" style="1" customWidth="1"/>
    <col min="10709" max="10713" width="0" style="1" hidden="1" customWidth="1"/>
    <col min="10714" max="10714" width="12.140625" style="1" customWidth="1"/>
    <col min="10715" max="10715" width="9.5703125" style="1" customWidth="1"/>
    <col min="10716" max="10720" width="0" style="1" hidden="1" customWidth="1"/>
    <col min="10721" max="10721" width="12.140625" style="1" customWidth="1"/>
    <col min="10722" max="10722" width="9.5703125" style="1" customWidth="1"/>
    <col min="10723" max="10727" width="0" style="1" hidden="1" customWidth="1"/>
    <col min="10728" max="10728" width="12.140625" style="1" customWidth="1"/>
    <col min="10729" max="10729" width="9.5703125" style="1" customWidth="1"/>
    <col min="10730" max="10734" width="0" style="1" hidden="1" customWidth="1"/>
    <col min="10735" max="10735" width="12.140625" style="1" customWidth="1"/>
    <col min="10736" max="10736" width="9.5703125" style="1" customWidth="1"/>
    <col min="10737" max="10741" width="0" style="1" hidden="1" customWidth="1"/>
    <col min="10742" max="10742" width="12.140625" style="1" customWidth="1"/>
    <col min="10743" max="10743" width="9.5703125" style="1" customWidth="1"/>
    <col min="10744" max="10748" width="0" style="1" hidden="1" customWidth="1"/>
    <col min="10749" max="10749" width="12.140625" style="1" customWidth="1"/>
    <col min="10750" max="10750" width="9.5703125" style="1" customWidth="1"/>
    <col min="10751" max="10755" width="0" style="1" hidden="1" customWidth="1"/>
    <col min="10756" max="10756" width="14.5703125" style="1" bestFit="1" customWidth="1"/>
    <col min="10757" max="10757" width="13.85546875" style="1" customWidth="1"/>
    <col min="10758" max="10758" width="14.7109375" style="1" customWidth="1"/>
    <col min="10759" max="10759" width="11.42578125" style="1" customWidth="1"/>
    <col min="10760" max="10760" width="12.85546875" style="1" customWidth="1"/>
    <col min="10761" max="10761" width="15" style="1" bestFit="1" customWidth="1"/>
    <col min="10762" max="10762" width="11.7109375" style="1" customWidth="1"/>
    <col min="10763" max="10763" width="19.140625" style="1" customWidth="1"/>
    <col min="10764" max="10918" width="9.140625" style="1"/>
    <col min="10919" max="10919" width="12.5703125" style="1" customWidth="1"/>
    <col min="10920" max="10920" width="12.7109375" style="1" customWidth="1"/>
    <col min="10921" max="10921" width="9.140625" style="1" customWidth="1"/>
    <col min="10922" max="10922" width="88.7109375" style="1" customWidth="1"/>
    <col min="10923" max="10923" width="15.85546875" style="1" bestFit="1" customWidth="1"/>
    <col min="10924" max="10924" width="10.7109375" style="1" customWidth="1"/>
    <col min="10925" max="10925" width="12.7109375" style="1" customWidth="1"/>
    <col min="10926" max="10926" width="24" style="1" bestFit="1" customWidth="1"/>
    <col min="10927" max="10927" width="10.28515625" style="1" bestFit="1" customWidth="1"/>
    <col min="10928" max="10928" width="11.85546875" style="1" customWidth="1"/>
    <col min="10929" max="10929" width="9.5703125" style="1" customWidth="1"/>
    <col min="10930" max="10934" width="0" style="1" hidden="1" customWidth="1"/>
    <col min="10935" max="10935" width="12.85546875" style="1" customWidth="1"/>
    <col min="10936" max="10936" width="9.5703125" style="1" customWidth="1"/>
    <col min="10937" max="10941" width="0" style="1" hidden="1" customWidth="1"/>
    <col min="10942" max="10942" width="12.140625" style="1" customWidth="1"/>
    <col min="10943" max="10943" width="9.5703125" style="1" customWidth="1"/>
    <col min="10944" max="10948" width="0" style="1" hidden="1" customWidth="1"/>
    <col min="10949" max="10949" width="12.140625" style="1" customWidth="1"/>
    <col min="10950" max="10950" width="9.5703125" style="1" customWidth="1"/>
    <col min="10951" max="10955" width="0" style="1" hidden="1" customWidth="1"/>
    <col min="10956" max="10956" width="12.140625" style="1" customWidth="1"/>
    <col min="10957" max="10957" width="9.5703125" style="1" customWidth="1"/>
    <col min="10958" max="10962" width="0" style="1" hidden="1" customWidth="1"/>
    <col min="10963" max="10963" width="12.140625" style="1" customWidth="1"/>
    <col min="10964" max="10964" width="9.5703125" style="1" customWidth="1"/>
    <col min="10965" max="10969" width="0" style="1" hidden="1" customWidth="1"/>
    <col min="10970" max="10970" width="12.140625" style="1" customWidth="1"/>
    <col min="10971" max="10971" width="9.5703125" style="1" customWidth="1"/>
    <col min="10972" max="10976" width="0" style="1" hidden="1" customWidth="1"/>
    <col min="10977" max="10977" width="12.140625" style="1" customWidth="1"/>
    <col min="10978" max="10978" width="9.5703125" style="1" customWidth="1"/>
    <col min="10979" max="10983" width="0" style="1" hidden="1" customWidth="1"/>
    <col min="10984" max="10984" width="12.140625" style="1" customWidth="1"/>
    <col min="10985" max="10985" width="9.5703125" style="1" customWidth="1"/>
    <col min="10986" max="10990" width="0" style="1" hidden="1" customWidth="1"/>
    <col min="10991" max="10991" width="12.140625" style="1" customWidth="1"/>
    <col min="10992" max="10992" width="9.5703125" style="1" customWidth="1"/>
    <col min="10993" max="10997" width="0" style="1" hidden="1" customWidth="1"/>
    <col min="10998" max="10998" width="12.140625" style="1" customWidth="1"/>
    <col min="10999" max="10999" width="9.5703125" style="1" customWidth="1"/>
    <col min="11000" max="11004" width="0" style="1" hidden="1" customWidth="1"/>
    <col min="11005" max="11005" width="12.140625" style="1" customWidth="1"/>
    <col min="11006" max="11006" width="9.5703125" style="1" customWidth="1"/>
    <col min="11007" max="11011" width="0" style="1" hidden="1" customWidth="1"/>
    <col min="11012" max="11012" width="14.5703125" style="1" bestFit="1" customWidth="1"/>
    <col min="11013" max="11013" width="13.85546875" style="1" customWidth="1"/>
    <col min="11014" max="11014" width="14.7109375" style="1" customWidth="1"/>
    <col min="11015" max="11015" width="11.42578125" style="1" customWidth="1"/>
    <col min="11016" max="11016" width="12.85546875" style="1" customWidth="1"/>
    <col min="11017" max="11017" width="15" style="1" bestFit="1" customWidth="1"/>
    <col min="11018" max="11018" width="11.7109375" style="1" customWidth="1"/>
    <col min="11019" max="11019" width="19.140625" style="1" customWidth="1"/>
    <col min="11020" max="11174" width="9.140625" style="1"/>
    <col min="11175" max="11175" width="12.5703125" style="1" customWidth="1"/>
    <col min="11176" max="11176" width="12.7109375" style="1" customWidth="1"/>
    <col min="11177" max="11177" width="9.140625" style="1" customWidth="1"/>
    <col min="11178" max="11178" width="88.7109375" style="1" customWidth="1"/>
    <col min="11179" max="11179" width="15.85546875" style="1" bestFit="1" customWidth="1"/>
    <col min="11180" max="11180" width="10.7109375" style="1" customWidth="1"/>
    <col min="11181" max="11181" width="12.7109375" style="1" customWidth="1"/>
    <col min="11182" max="11182" width="24" style="1" bestFit="1" customWidth="1"/>
    <col min="11183" max="11183" width="10.28515625" style="1" bestFit="1" customWidth="1"/>
    <col min="11184" max="11184" width="11.85546875" style="1" customWidth="1"/>
    <col min="11185" max="11185" width="9.5703125" style="1" customWidth="1"/>
    <col min="11186" max="11190" width="0" style="1" hidden="1" customWidth="1"/>
    <col min="11191" max="11191" width="12.85546875" style="1" customWidth="1"/>
    <col min="11192" max="11192" width="9.5703125" style="1" customWidth="1"/>
    <col min="11193" max="11197" width="0" style="1" hidden="1" customWidth="1"/>
    <col min="11198" max="11198" width="12.140625" style="1" customWidth="1"/>
    <col min="11199" max="11199" width="9.5703125" style="1" customWidth="1"/>
    <col min="11200" max="11204" width="0" style="1" hidden="1" customWidth="1"/>
    <col min="11205" max="11205" width="12.140625" style="1" customWidth="1"/>
    <col min="11206" max="11206" width="9.5703125" style="1" customWidth="1"/>
    <col min="11207" max="11211" width="0" style="1" hidden="1" customWidth="1"/>
    <col min="11212" max="11212" width="12.140625" style="1" customWidth="1"/>
    <col min="11213" max="11213" width="9.5703125" style="1" customWidth="1"/>
    <col min="11214" max="11218" width="0" style="1" hidden="1" customWidth="1"/>
    <col min="11219" max="11219" width="12.140625" style="1" customWidth="1"/>
    <col min="11220" max="11220" width="9.5703125" style="1" customWidth="1"/>
    <col min="11221" max="11225" width="0" style="1" hidden="1" customWidth="1"/>
    <col min="11226" max="11226" width="12.140625" style="1" customWidth="1"/>
    <col min="11227" max="11227" width="9.5703125" style="1" customWidth="1"/>
    <col min="11228" max="11232" width="0" style="1" hidden="1" customWidth="1"/>
    <col min="11233" max="11233" width="12.140625" style="1" customWidth="1"/>
    <col min="11234" max="11234" width="9.5703125" style="1" customWidth="1"/>
    <col min="11235" max="11239" width="0" style="1" hidden="1" customWidth="1"/>
    <col min="11240" max="11240" width="12.140625" style="1" customWidth="1"/>
    <col min="11241" max="11241" width="9.5703125" style="1" customWidth="1"/>
    <col min="11242" max="11246" width="0" style="1" hidden="1" customWidth="1"/>
    <col min="11247" max="11247" width="12.140625" style="1" customWidth="1"/>
    <col min="11248" max="11248" width="9.5703125" style="1" customWidth="1"/>
    <col min="11249" max="11253" width="0" style="1" hidden="1" customWidth="1"/>
    <col min="11254" max="11254" width="12.140625" style="1" customWidth="1"/>
    <col min="11255" max="11255" width="9.5703125" style="1" customWidth="1"/>
    <col min="11256" max="11260" width="0" style="1" hidden="1" customWidth="1"/>
    <col min="11261" max="11261" width="12.140625" style="1" customWidth="1"/>
    <col min="11262" max="11262" width="9.5703125" style="1" customWidth="1"/>
    <col min="11263" max="11267" width="0" style="1" hidden="1" customWidth="1"/>
    <col min="11268" max="11268" width="14.5703125" style="1" bestFit="1" customWidth="1"/>
    <col min="11269" max="11269" width="13.85546875" style="1" customWidth="1"/>
    <col min="11270" max="11270" width="14.7109375" style="1" customWidth="1"/>
    <col min="11271" max="11271" width="11.42578125" style="1" customWidth="1"/>
    <col min="11272" max="11272" width="12.85546875" style="1" customWidth="1"/>
    <col min="11273" max="11273" width="15" style="1" bestFit="1" customWidth="1"/>
    <col min="11274" max="11274" width="11.7109375" style="1" customWidth="1"/>
    <col min="11275" max="11275" width="19.140625" style="1" customWidth="1"/>
    <col min="11276" max="11430" width="9.140625" style="1"/>
    <col min="11431" max="11431" width="12.5703125" style="1" customWidth="1"/>
    <col min="11432" max="11432" width="12.7109375" style="1" customWidth="1"/>
    <col min="11433" max="11433" width="9.140625" style="1" customWidth="1"/>
    <col min="11434" max="11434" width="88.7109375" style="1" customWidth="1"/>
    <col min="11435" max="11435" width="15.85546875" style="1" bestFit="1" customWidth="1"/>
    <col min="11436" max="11436" width="10.7109375" style="1" customWidth="1"/>
    <col min="11437" max="11437" width="12.7109375" style="1" customWidth="1"/>
    <col min="11438" max="11438" width="24" style="1" bestFit="1" customWidth="1"/>
    <col min="11439" max="11439" width="10.28515625" style="1" bestFit="1" customWidth="1"/>
    <col min="11440" max="11440" width="11.85546875" style="1" customWidth="1"/>
    <col min="11441" max="11441" width="9.5703125" style="1" customWidth="1"/>
    <col min="11442" max="11446" width="0" style="1" hidden="1" customWidth="1"/>
    <col min="11447" max="11447" width="12.85546875" style="1" customWidth="1"/>
    <col min="11448" max="11448" width="9.5703125" style="1" customWidth="1"/>
    <col min="11449" max="11453" width="0" style="1" hidden="1" customWidth="1"/>
    <col min="11454" max="11454" width="12.140625" style="1" customWidth="1"/>
    <col min="11455" max="11455" width="9.5703125" style="1" customWidth="1"/>
    <col min="11456" max="11460" width="0" style="1" hidden="1" customWidth="1"/>
    <col min="11461" max="11461" width="12.140625" style="1" customWidth="1"/>
    <col min="11462" max="11462" width="9.5703125" style="1" customWidth="1"/>
    <col min="11463" max="11467" width="0" style="1" hidden="1" customWidth="1"/>
    <col min="11468" max="11468" width="12.140625" style="1" customWidth="1"/>
    <col min="11469" max="11469" width="9.5703125" style="1" customWidth="1"/>
    <col min="11470" max="11474" width="0" style="1" hidden="1" customWidth="1"/>
    <col min="11475" max="11475" width="12.140625" style="1" customWidth="1"/>
    <col min="11476" max="11476" width="9.5703125" style="1" customWidth="1"/>
    <col min="11477" max="11481" width="0" style="1" hidden="1" customWidth="1"/>
    <col min="11482" max="11482" width="12.140625" style="1" customWidth="1"/>
    <col min="11483" max="11483" width="9.5703125" style="1" customWidth="1"/>
    <col min="11484" max="11488" width="0" style="1" hidden="1" customWidth="1"/>
    <col min="11489" max="11489" width="12.140625" style="1" customWidth="1"/>
    <col min="11490" max="11490" width="9.5703125" style="1" customWidth="1"/>
    <col min="11491" max="11495" width="0" style="1" hidden="1" customWidth="1"/>
    <col min="11496" max="11496" width="12.140625" style="1" customWidth="1"/>
    <col min="11497" max="11497" width="9.5703125" style="1" customWidth="1"/>
    <col min="11498" max="11502" width="0" style="1" hidden="1" customWidth="1"/>
    <col min="11503" max="11503" width="12.140625" style="1" customWidth="1"/>
    <col min="11504" max="11504" width="9.5703125" style="1" customWidth="1"/>
    <col min="11505" max="11509" width="0" style="1" hidden="1" customWidth="1"/>
    <col min="11510" max="11510" width="12.140625" style="1" customWidth="1"/>
    <col min="11511" max="11511" width="9.5703125" style="1" customWidth="1"/>
    <col min="11512" max="11516" width="0" style="1" hidden="1" customWidth="1"/>
    <col min="11517" max="11517" width="12.140625" style="1" customWidth="1"/>
    <col min="11518" max="11518" width="9.5703125" style="1" customWidth="1"/>
    <col min="11519" max="11523" width="0" style="1" hidden="1" customWidth="1"/>
    <col min="11524" max="11524" width="14.5703125" style="1" bestFit="1" customWidth="1"/>
    <col min="11525" max="11525" width="13.85546875" style="1" customWidth="1"/>
    <col min="11526" max="11526" width="14.7109375" style="1" customWidth="1"/>
    <col min="11527" max="11527" width="11.42578125" style="1" customWidth="1"/>
    <col min="11528" max="11528" width="12.85546875" style="1" customWidth="1"/>
    <col min="11529" max="11529" width="15" style="1" bestFit="1" customWidth="1"/>
    <col min="11530" max="11530" width="11.7109375" style="1" customWidth="1"/>
    <col min="11531" max="11531" width="19.140625" style="1" customWidth="1"/>
    <col min="11532" max="11686" width="9.140625" style="1"/>
    <col min="11687" max="11687" width="12.5703125" style="1" customWidth="1"/>
    <col min="11688" max="11688" width="12.7109375" style="1" customWidth="1"/>
    <col min="11689" max="11689" width="9.140625" style="1" customWidth="1"/>
    <col min="11690" max="11690" width="88.7109375" style="1" customWidth="1"/>
    <col min="11691" max="11691" width="15.85546875" style="1" bestFit="1" customWidth="1"/>
    <col min="11692" max="11692" width="10.7109375" style="1" customWidth="1"/>
    <col min="11693" max="11693" width="12.7109375" style="1" customWidth="1"/>
    <col min="11694" max="11694" width="24" style="1" bestFit="1" customWidth="1"/>
    <col min="11695" max="11695" width="10.28515625" style="1" bestFit="1" customWidth="1"/>
    <col min="11696" max="11696" width="11.85546875" style="1" customWidth="1"/>
    <col min="11697" max="11697" width="9.5703125" style="1" customWidth="1"/>
    <col min="11698" max="11702" width="0" style="1" hidden="1" customWidth="1"/>
    <col min="11703" max="11703" width="12.85546875" style="1" customWidth="1"/>
    <col min="11704" max="11704" width="9.5703125" style="1" customWidth="1"/>
    <col min="11705" max="11709" width="0" style="1" hidden="1" customWidth="1"/>
    <col min="11710" max="11710" width="12.140625" style="1" customWidth="1"/>
    <col min="11711" max="11711" width="9.5703125" style="1" customWidth="1"/>
    <col min="11712" max="11716" width="0" style="1" hidden="1" customWidth="1"/>
    <col min="11717" max="11717" width="12.140625" style="1" customWidth="1"/>
    <col min="11718" max="11718" width="9.5703125" style="1" customWidth="1"/>
    <col min="11719" max="11723" width="0" style="1" hidden="1" customWidth="1"/>
    <col min="11724" max="11724" width="12.140625" style="1" customWidth="1"/>
    <col min="11725" max="11725" width="9.5703125" style="1" customWidth="1"/>
    <col min="11726" max="11730" width="0" style="1" hidden="1" customWidth="1"/>
    <col min="11731" max="11731" width="12.140625" style="1" customWidth="1"/>
    <col min="11732" max="11732" width="9.5703125" style="1" customWidth="1"/>
    <col min="11733" max="11737" width="0" style="1" hidden="1" customWidth="1"/>
    <col min="11738" max="11738" width="12.140625" style="1" customWidth="1"/>
    <col min="11739" max="11739" width="9.5703125" style="1" customWidth="1"/>
    <col min="11740" max="11744" width="0" style="1" hidden="1" customWidth="1"/>
    <col min="11745" max="11745" width="12.140625" style="1" customWidth="1"/>
    <col min="11746" max="11746" width="9.5703125" style="1" customWidth="1"/>
    <col min="11747" max="11751" width="0" style="1" hidden="1" customWidth="1"/>
    <col min="11752" max="11752" width="12.140625" style="1" customWidth="1"/>
    <col min="11753" max="11753" width="9.5703125" style="1" customWidth="1"/>
    <col min="11754" max="11758" width="0" style="1" hidden="1" customWidth="1"/>
    <col min="11759" max="11759" width="12.140625" style="1" customWidth="1"/>
    <col min="11760" max="11760" width="9.5703125" style="1" customWidth="1"/>
    <col min="11761" max="11765" width="0" style="1" hidden="1" customWidth="1"/>
    <col min="11766" max="11766" width="12.140625" style="1" customWidth="1"/>
    <col min="11767" max="11767" width="9.5703125" style="1" customWidth="1"/>
    <col min="11768" max="11772" width="0" style="1" hidden="1" customWidth="1"/>
    <col min="11773" max="11773" width="12.140625" style="1" customWidth="1"/>
    <col min="11774" max="11774" width="9.5703125" style="1" customWidth="1"/>
    <col min="11775" max="11779" width="0" style="1" hidden="1" customWidth="1"/>
    <col min="11780" max="11780" width="14.5703125" style="1" bestFit="1" customWidth="1"/>
    <col min="11781" max="11781" width="13.85546875" style="1" customWidth="1"/>
    <col min="11782" max="11782" width="14.7109375" style="1" customWidth="1"/>
    <col min="11783" max="11783" width="11.42578125" style="1" customWidth="1"/>
    <col min="11784" max="11784" width="12.85546875" style="1" customWidth="1"/>
    <col min="11785" max="11785" width="15" style="1" bestFit="1" customWidth="1"/>
    <col min="11786" max="11786" width="11.7109375" style="1" customWidth="1"/>
    <col min="11787" max="11787" width="19.140625" style="1" customWidth="1"/>
    <col min="11788" max="11942" width="9.140625" style="1"/>
    <col min="11943" max="11943" width="12.5703125" style="1" customWidth="1"/>
    <col min="11944" max="11944" width="12.7109375" style="1" customWidth="1"/>
    <col min="11945" max="11945" width="9.140625" style="1" customWidth="1"/>
    <col min="11946" max="11946" width="88.7109375" style="1" customWidth="1"/>
    <col min="11947" max="11947" width="15.85546875" style="1" bestFit="1" customWidth="1"/>
    <col min="11948" max="11948" width="10.7109375" style="1" customWidth="1"/>
    <col min="11949" max="11949" width="12.7109375" style="1" customWidth="1"/>
    <col min="11950" max="11950" width="24" style="1" bestFit="1" customWidth="1"/>
    <col min="11951" max="11951" width="10.28515625" style="1" bestFit="1" customWidth="1"/>
    <col min="11952" max="11952" width="11.85546875" style="1" customWidth="1"/>
    <col min="11953" max="11953" width="9.5703125" style="1" customWidth="1"/>
    <col min="11954" max="11958" width="0" style="1" hidden="1" customWidth="1"/>
    <col min="11959" max="11959" width="12.85546875" style="1" customWidth="1"/>
    <col min="11960" max="11960" width="9.5703125" style="1" customWidth="1"/>
    <col min="11961" max="11965" width="0" style="1" hidden="1" customWidth="1"/>
    <col min="11966" max="11966" width="12.140625" style="1" customWidth="1"/>
    <col min="11967" max="11967" width="9.5703125" style="1" customWidth="1"/>
    <col min="11968" max="11972" width="0" style="1" hidden="1" customWidth="1"/>
    <col min="11973" max="11973" width="12.140625" style="1" customWidth="1"/>
    <col min="11974" max="11974" width="9.5703125" style="1" customWidth="1"/>
    <col min="11975" max="11979" width="0" style="1" hidden="1" customWidth="1"/>
    <col min="11980" max="11980" width="12.140625" style="1" customWidth="1"/>
    <col min="11981" max="11981" width="9.5703125" style="1" customWidth="1"/>
    <col min="11982" max="11986" width="0" style="1" hidden="1" customWidth="1"/>
    <col min="11987" max="11987" width="12.140625" style="1" customWidth="1"/>
    <col min="11988" max="11988" width="9.5703125" style="1" customWidth="1"/>
    <col min="11989" max="11993" width="0" style="1" hidden="1" customWidth="1"/>
    <col min="11994" max="11994" width="12.140625" style="1" customWidth="1"/>
    <col min="11995" max="11995" width="9.5703125" style="1" customWidth="1"/>
    <col min="11996" max="12000" width="0" style="1" hidden="1" customWidth="1"/>
    <col min="12001" max="12001" width="12.140625" style="1" customWidth="1"/>
    <col min="12002" max="12002" width="9.5703125" style="1" customWidth="1"/>
    <col min="12003" max="12007" width="0" style="1" hidden="1" customWidth="1"/>
    <col min="12008" max="12008" width="12.140625" style="1" customWidth="1"/>
    <col min="12009" max="12009" width="9.5703125" style="1" customWidth="1"/>
    <col min="12010" max="12014" width="0" style="1" hidden="1" customWidth="1"/>
    <col min="12015" max="12015" width="12.140625" style="1" customWidth="1"/>
    <col min="12016" max="12016" width="9.5703125" style="1" customWidth="1"/>
    <col min="12017" max="12021" width="0" style="1" hidden="1" customWidth="1"/>
    <col min="12022" max="12022" width="12.140625" style="1" customWidth="1"/>
    <col min="12023" max="12023" width="9.5703125" style="1" customWidth="1"/>
    <col min="12024" max="12028" width="0" style="1" hidden="1" customWidth="1"/>
    <col min="12029" max="12029" width="12.140625" style="1" customWidth="1"/>
    <col min="12030" max="12030" width="9.5703125" style="1" customWidth="1"/>
    <col min="12031" max="12035" width="0" style="1" hidden="1" customWidth="1"/>
    <col min="12036" max="12036" width="14.5703125" style="1" bestFit="1" customWidth="1"/>
    <col min="12037" max="12037" width="13.85546875" style="1" customWidth="1"/>
    <col min="12038" max="12038" width="14.7109375" style="1" customWidth="1"/>
    <col min="12039" max="12039" width="11.42578125" style="1" customWidth="1"/>
    <col min="12040" max="12040" width="12.85546875" style="1" customWidth="1"/>
    <col min="12041" max="12041" width="15" style="1" bestFit="1" customWidth="1"/>
    <col min="12042" max="12042" width="11.7109375" style="1" customWidth="1"/>
    <col min="12043" max="12043" width="19.140625" style="1" customWidth="1"/>
    <col min="12044" max="12198" width="9.140625" style="1"/>
    <col min="12199" max="12199" width="12.5703125" style="1" customWidth="1"/>
    <col min="12200" max="12200" width="12.7109375" style="1" customWidth="1"/>
    <col min="12201" max="12201" width="9.140625" style="1" customWidth="1"/>
    <col min="12202" max="12202" width="88.7109375" style="1" customWidth="1"/>
    <col min="12203" max="12203" width="15.85546875" style="1" bestFit="1" customWidth="1"/>
    <col min="12204" max="12204" width="10.7109375" style="1" customWidth="1"/>
    <col min="12205" max="12205" width="12.7109375" style="1" customWidth="1"/>
    <col min="12206" max="12206" width="24" style="1" bestFit="1" customWidth="1"/>
    <col min="12207" max="12207" width="10.28515625" style="1" bestFit="1" customWidth="1"/>
    <col min="12208" max="12208" width="11.85546875" style="1" customWidth="1"/>
    <col min="12209" max="12209" width="9.5703125" style="1" customWidth="1"/>
    <col min="12210" max="12214" width="0" style="1" hidden="1" customWidth="1"/>
    <col min="12215" max="12215" width="12.85546875" style="1" customWidth="1"/>
    <col min="12216" max="12216" width="9.5703125" style="1" customWidth="1"/>
    <col min="12217" max="12221" width="0" style="1" hidden="1" customWidth="1"/>
    <col min="12222" max="12222" width="12.140625" style="1" customWidth="1"/>
    <col min="12223" max="12223" width="9.5703125" style="1" customWidth="1"/>
    <col min="12224" max="12228" width="0" style="1" hidden="1" customWidth="1"/>
    <col min="12229" max="12229" width="12.140625" style="1" customWidth="1"/>
    <col min="12230" max="12230" width="9.5703125" style="1" customWidth="1"/>
    <col min="12231" max="12235" width="0" style="1" hidden="1" customWidth="1"/>
    <col min="12236" max="12236" width="12.140625" style="1" customWidth="1"/>
    <col min="12237" max="12237" width="9.5703125" style="1" customWidth="1"/>
    <col min="12238" max="12242" width="0" style="1" hidden="1" customWidth="1"/>
    <col min="12243" max="12243" width="12.140625" style="1" customWidth="1"/>
    <col min="12244" max="12244" width="9.5703125" style="1" customWidth="1"/>
    <col min="12245" max="12249" width="0" style="1" hidden="1" customWidth="1"/>
    <col min="12250" max="12250" width="12.140625" style="1" customWidth="1"/>
    <col min="12251" max="12251" width="9.5703125" style="1" customWidth="1"/>
    <col min="12252" max="12256" width="0" style="1" hidden="1" customWidth="1"/>
    <col min="12257" max="12257" width="12.140625" style="1" customWidth="1"/>
    <col min="12258" max="12258" width="9.5703125" style="1" customWidth="1"/>
    <col min="12259" max="12263" width="0" style="1" hidden="1" customWidth="1"/>
    <col min="12264" max="12264" width="12.140625" style="1" customWidth="1"/>
    <col min="12265" max="12265" width="9.5703125" style="1" customWidth="1"/>
    <col min="12266" max="12270" width="0" style="1" hidden="1" customWidth="1"/>
    <col min="12271" max="12271" width="12.140625" style="1" customWidth="1"/>
    <col min="12272" max="12272" width="9.5703125" style="1" customWidth="1"/>
    <col min="12273" max="12277" width="0" style="1" hidden="1" customWidth="1"/>
    <col min="12278" max="12278" width="12.140625" style="1" customWidth="1"/>
    <col min="12279" max="12279" width="9.5703125" style="1" customWidth="1"/>
    <col min="12280" max="12284" width="0" style="1" hidden="1" customWidth="1"/>
    <col min="12285" max="12285" width="12.140625" style="1" customWidth="1"/>
    <col min="12286" max="12286" width="9.5703125" style="1" customWidth="1"/>
    <col min="12287" max="12291" width="0" style="1" hidden="1" customWidth="1"/>
    <col min="12292" max="12292" width="14.5703125" style="1" bestFit="1" customWidth="1"/>
    <col min="12293" max="12293" width="13.85546875" style="1" customWidth="1"/>
    <col min="12294" max="12294" width="14.7109375" style="1" customWidth="1"/>
    <col min="12295" max="12295" width="11.42578125" style="1" customWidth="1"/>
    <col min="12296" max="12296" width="12.85546875" style="1" customWidth="1"/>
    <col min="12297" max="12297" width="15" style="1" bestFit="1" customWidth="1"/>
    <col min="12298" max="12298" width="11.7109375" style="1" customWidth="1"/>
    <col min="12299" max="12299" width="19.140625" style="1" customWidth="1"/>
    <col min="12300" max="12454" width="9.140625" style="1"/>
    <col min="12455" max="12455" width="12.5703125" style="1" customWidth="1"/>
    <col min="12456" max="12456" width="12.7109375" style="1" customWidth="1"/>
    <col min="12457" max="12457" width="9.140625" style="1" customWidth="1"/>
    <col min="12458" max="12458" width="88.7109375" style="1" customWidth="1"/>
    <col min="12459" max="12459" width="15.85546875" style="1" bestFit="1" customWidth="1"/>
    <col min="12460" max="12460" width="10.7109375" style="1" customWidth="1"/>
    <col min="12461" max="12461" width="12.7109375" style="1" customWidth="1"/>
    <col min="12462" max="12462" width="24" style="1" bestFit="1" customWidth="1"/>
    <col min="12463" max="12463" width="10.28515625" style="1" bestFit="1" customWidth="1"/>
    <col min="12464" max="12464" width="11.85546875" style="1" customWidth="1"/>
    <col min="12465" max="12465" width="9.5703125" style="1" customWidth="1"/>
    <col min="12466" max="12470" width="0" style="1" hidden="1" customWidth="1"/>
    <col min="12471" max="12471" width="12.85546875" style="1" customWidth="1"/>
    <col min="12472" max="12472" width="9.5703125" style="1" customWidth="1"/>
    <col min="12473" max="12477" width="0" style="1" hidden="1" customWidth="1"/>
    <col min="12478" max="12478" width="12.140625" style="1" customWidth="1"/>
    <col min="12479" max="12479" width="9.5703125" style="1" customWidth="1"/>
    <col min="12480" max="12484" width="0" style="1" hidden="1" customWidth="1"/>
    <col min="12485" max="12485" width="12.140625" style="1" customWidth="1"/>
    <col min="12486" max="12486" width="9.5703125" style="1" customWidth="1"/>
    <col min="12487" max="12491" width="0" style="1" hidden="1" customWidth="1"/>
    <col min="12492" max="12492" width="12.140625" style="1" customWidth="1"/>
    <col min="12493" max="12493" width="9.5703125" style="1" customWidth="1"/>
    <col min="12494" max="12498" width="0" style="1" hidden="1" customWidth="1"/>
    <col min="12499" max="12499" width="12.140625" style="1" customWidth="1"/>
    <col min="12500" max="12500" width="9.5703125" style="1" customWidth="1"/>
    <col min="12501" max="12505" width="0" style="1" hidden="1" customWidth="1"/>
    <col min="12506" max="12506" width="12.140625" style="1" customWidth="1"/>
    <col min="12507" max="12507" width="9.5703125" style="1" customWidth="1"/>
    <col min="12508" max="12512" width="0" style="1" hidden="1" customWidth="1"/>
    <col min="12513" max="12513" width="12.140625" style="1" customWidth="1"/>
    <col min="12514" max="12514" width="9.5703125" style="1" customWidth="1"/>
    <col min="12515" max="12519" width="0" style="1" hidden="1" customWidth="1"/>
    <col min="12520" max="12520" width="12.140625" style="1" customWidth="1"/>
    <col min="12521" max="12521" width="9.5703125" style="1" customWidth="1"/>
    <col min="12522" max="12526" width="0" style="1" hidden="1" customWidth="1"/>
    <col min="12527" max="12527" width="12.140625" style="1" customWidth="1"/>
    <col min="12528" max="12528" width="9.5703125" style="1" customWidth="1"/>
    <col min="12529" max="12533" width="0" style="1" hidden="1" customWidth="1"/>
    <col min="12534" max="12534" width="12.140625" style="1" customWidth="1"/>
    <col min="12535" max="12535" width="9.5703125" style="1" customWidth="1"/>
    <col min="12536" max="12540" width="0" style="1" hidden="1" customWidth="1"/>
    <col min="12541" max="12541" width="12.140625" style="1" customWidth="1"/>
    <col min="12542" max="12542" width="9.5703125" style="1" customWidth="1"/>
    <col min="12543" max="12547" width="0" style="1" hidden="1" customWidth="1"/>
    <col min="12548" max="12548" width="14.5703125" style="1" bestFit="1" customWidth="1"/>
    <col min="12549" max="12549" width="13.85546875" style="1" customWidth="1"/>
    <col min="12550" max="12550" width="14.7109375" style="1" customWidth="1"/>
    <col min="12551" max="12551" width="11.42578125" style="1" customWidth="1"/>
    <col min="12552" max="12552" width="12.85546875" style="1" customWidth="1"/>
    <col min="12553" max="12553" width="15" style="1" bestFit="1" customWidth="1"/>
    <col min="12554" max="12554" width="11.7109375" style="1" customWidth="1"/>
    <col min="12555" max="12555" width="19.140625" style="1" customWidth="1"/>
    <col min="12556" max="12710" width="9.140625" style="1"/>
    <col min="12711" max="12711" width="12.5703125" style="1" customWidth="1"/>
    <col min="12712" max="12712" width="12.7109375" style="1" customWidth="1"/>
    <col min="12713" max="12713" width="9.140625" style="1" customWidth="1"/>
    <col min="12714" max="12714" width="88.7109375" style="1" customWidth="1"/>
    <col min="12715" max="12715" width="15.85546875" style="1" bestFit="1" customWidth="1"/>
    <col min="12716" max="12716" width="10.7109375" style="1" customWidth="1"/>
    <col min="12717" max="12717" width="12.7109375" style="1" customWidth="1"/>
    <col min="12718" max="12718" width="24" style="1" bestFit="1" customWidth="1"/>
    <col min="12719" max="12719" width="10.28515625" style="1" bestFit="1" customWidth="1"/>
    <col min="12720" max="12720" width="11.85546875" style="1" customWidth="1"/>
    <col min="12721" max="12721" width="9.5703125" style="1" customWidth="1"/>
    <col min="12722" max="12726" width="0" style="1" hidden="1" customWidth="1"/>
    <col min="12727" max="12727" width="12.85546875" style="1" customWidth="1"/>
    <col min="12728" max="12728" width="9.5703125" style="1" customWidth="1"/>
    <col min="12729" max="12733" width="0" style="1" hidden="1" customWidth="1"/>
    <col min="12734" max="12734" width="12.140625" style="1" customWidth="1"/>
    <col min="12735" max="12735" width="9.5703125" style="1" customWidth="1"/>
    <col min="12736" max="12740" width="0" style="1" hidden="1" customWidth="1"/>
    <col min="12741" max="12741" width="12.140625" style="1" customWidth="1"/>
    <col min="12742" max="12742" width="9.5703125" style="1" customWidth="1"/>
    <col min="12743" max="12747" width="0" style="1" hidden="1" customWidth="1"/>
    <col min="12748" max="12748" width="12.140625" style="1" customWidth="1"/>
    <col min="12749" max="12749" width="9.5703125" style="1" customWidth="1"/>
    <col min="12750" max="12754" width="0" style="1" hidden="1" customWidth="1"/>
    <col min="12755" max="12755" width="12.140625" style="1" customWidth="1"/>
    <col min="12756" max="12756" width="9.5703125" style="1" customWidth="1"/>
    <col min="12757" max="12761" width="0" style="1" hidden="1" customWidth="1"/>
    <col min="12762" max="12762" width="12.140625" style="1" customWidth="1"/>
    <col min="12763" max="12763" width="9.5703125" style="1" customWidth="1"/>
    <col min="12764" max="12768" width="0" style="1" hidden="1" customWidth="1"/>
    <col min="12769" max="12769" width="12.140625" style="1" customWidth="1"/>
    <col min="12770" max="12770" width="9.5703125" style="1" customWidth="1"/>
    <col min="12771" max="12775" width="0" style="1" hidden="1" customWidth="1"/>
    <col min="12776" max="12776" width="12.140625" style="1" customWidth="1"/>
    <col min="12777" max="12777" width="9.5703125" style="1" customWidth="1"/>
    <col min="12778" max="12782" width="0" style="1" hidden="1" customWidth="1"/>
    <col min="12783" max="12783" width="12.140625" style="1" customWidth="1"/>
    <col min="12784" max="12784" width="9.5703125" style="1" customWidth="1"/>
    <col min="12785" max="12789" width="0" style="1" hidden="1" customWidth="1"/>
    <col min="12790" max="12790" width="12.140625" style="1" customWidth="1"/>
    <col min="12791" max="12791" width="9.5703125" style="1" customWidth="1"/>
    <col min="12792" max="12796" width="0" style="1" hidden="1" customWidth="1"/>
    <col min="12797" max="12797" width="12.140625" style="1" customWidth="1"/>
    <col min="12798" max="12798" width="9.5703125" style="1" customWidth="1"/>
    <col min="12799" max="12803" width="0" style="1" hidden="1" customWidth="1"/>
    <col min="12804" max="12804" width="14.5703125" style="1" bestFit="1" customWidth="1"/>
    <col min="12805" max="12805" width="13.85546875" style="1" customWidth="1"/>
    <col min="12806" max="12806" width="14.7109375" style="1" customWidth="1"/>
    <col min="12807" max="12807" width="11.42578125" style="1" customWidth="1"/>
    <col min="12808" max="12808" width="12.85546875" style="1" customWidth="1"/>
    <col min="12809" max="12809" width="15" style="1" bestFit="1" customWidth="1"/>
    <col min="12810" max="12810" width="11.7109375" style="1" customWidth="1"/>
    <col min="12811" max="12811" width="19.140625" style="1" customWidth="1"/>
    <col min="12812" max="12966" width="9.140625" style="1"/>
    <col min="12967" max="12967" width="12.5703125" style="1" customWidth="1"/>
    <col min="12968" max="12968" width="12.7109375" style="1" customWidth="1"/>
    <col min="12969" max="12969" width="9.140625" style="1" customWidth="1"/>
    <col min="12970" max="12970" width="88.7109375" style="1" customWidth="1"/>
    <col min="12971" max="12971" width="15.85546875" style="1" bestFit="1" customWidth="1"/>
    <col min="12972" max="12972" width="10.7109375" style="1" customWidth="1"/>
    <col min="12973" max="12973" width="12.7109375" style="1" customWidth="1"/>
    <col min="12974" max="12974" width="24" style="1" bestFit="1" customWidth="1"/>
    <col min="12975" max="12975" width="10.28515625" style="1" bestFit="1" customWidth="1"/>
    <col min="12976" max="12976" width="11.85546875" style="1" customWidth="1"/>
    <col min="12977" max="12977" width="9.5703125" style="1" customWidth="1"/>
    <col min="12978" max="12982" width="0" style="1" hidden="1" customWidth="1"/>
    <col min="12983" max="12983" width="12.85546875" style="1" customWidth="1"/>
    <col min="12984" max="12984" width="9.5703125" style="1" customWidth="1"/>
    <col min="12985" max="12989" width="0" style="1" hidden="1" customWidth="1"/>
    <col min="12990" max="12990" width="12.140625" style="1" customWidth="1"/>
    <col min="12991" max="12991" width="9.5703125" style="1" customWidth="1"/>
    <col min="12992" max="12996" width="0" style="1" hidden="1" customWidth="1"/>
    <col min="12997" max="12997" width="12.140625" style="1" customWidth="1"/>
    <col min="12998" max="12998" width="9.5703125" style="1" customWidth="1"/>
    <col min="12999" max="13003" width="0" style="1" hidden="1" customWidth="1"/>
    <col min="13004" max="13004" width="12.140625" style="1" customWidth="1"/>
    <col min="13005" max="13005" width="9.5703125" style="1" customWidth="1"/>
    <col min="13006" max="13010" width="0" style="1" hidden="1" customWidth="1"/>
    <col min="13011" max="13011" width="12.140625" style="1" customWidth="1"/>
    <col min="13012" max="13012" width="9.5703125" style="1" customWidth="1"/>
    <col min="13013" max="13017" width="0" style="1" hidden="1" customWidth="1"/>
    <col min="13018" max="13018" width="12.140625" style="1" customWidth="1"/>
    <col min="13019" max="13019" width="9.5703125" style="1" customWidth="1"/>
    <col min="13020" max="13024" width="0" style="1" hidden="1" customWidth="1"/>
    <col min="13025" max="13025" width="12.140625" style="1" customWidth="1"/>
    <col min="13026" max="13026" width="9.5703125" style="1" customWidth="1"/>
    <col min="13027" max="13031" width="0" style="1" hidden="1" customWidth="1"/>
    <col min="13032" max="13032" width="12.140625" style="1" customWidth="1"/>
    <col min="13033" max="13033" width="9.5703125" style="1" customWidth="1"/>
    <col min="13034" max="13038" width="0" style="1" hidden="1" customWidth="1"/>
    <col min="13039" max="13039" width="12.140625" style="1" customWidth="1"/>
    <col min="13040" max="13040" width="9.5703125" style="1" customWidth="1"/>
    <col min="13041" max="13045" width="0" style="1" hidden="1" customWidth="1"/>
    <col min="13046" max="13046" width="12.140625" style="1" customWidth="1"/>
    <col min="13047" max="13047" width="9.5703125" style="1" customWidth="1"/>
    <col min="13048" max="13052" width="0" style="1" hidden="1" customWidth="1"/>
    <col min="13053" max="13053" width="12.140625" style="1" customWidth="1"/>
    <col min="13054" max="13054" width="9.5703125" style="1" customWidth="1"/>
    <col min="13055" max="13059" width="0" style="1" hidden="1" customWidth="1"/>
    <col min="13060" max="13060" width="14.5703125" style="1" bestFit="1" customWidth="1"/>
    <col min="13061" max="13061" width="13.85546875" style="1" customWidth="1"/>
    <col min="13062" max="13062" width="14.7109375" style="1" customWidth="1"/>
    <col min="13063" max="13063" width="11.42578125" style="1" customWidth="1"/>
    <col min="13064" max="13064" width="12.85546875" style="1" customWidth="1"/>
    <col min="13065" max="13065" width="15" style="1" bestFit="1" customWidth="1"/>
    <col min="13066" max="13066" width="11.7109375" style="1" customWidth="1"/>
    <col min="13067" max="13067" width="19.140625" style="1" customWidth="1"/>
    <col min="13068" max="13222" width="9.140625" style="1"/>
    <col min="13223" max="13223" width="12.5703125" style="1" customWidth="1"/>
    <col min="13224" max="13224" width="12.7109375" style="1" customWidth="1"/>
    <col min="13225" max="13225" width="9.140625" style="1" customWidth="1"/>
    <col min="13226" max="13226" width="88.7109375" style="1" customWidth="1"/>
    <col min="13227" max="13227" width="15.85546875" style="1" bestFit="1" customWidth="1"/>
    <col min="13228" max="13228" width="10.7109375" style="1" customWidth="1"/>
    <col min="13229" max="13229" width="12.7109375" style="1" customWidth="1"/>
    <col min="13230" max="13230" width="24" style="1" bestFit="1" customWidth="1"/>
    <col min="13231" max="13231" width="10.28515625" style="1" bestFit="1" customWidth="1"/>
    <col min="13232" max="13232" width="11.85546875" style="1" customWidth="1"/>
    <col min="13233" max="13233" width="9.5703125" style="1" customWidth="1"/>
    <col min="13234" max="13238" width="0" style="1" hidden="1" customWidth="1"/>
    <col min="13239" max="13239" width="12.85546875" style="1" customWidth="1"/>
    <col min="13240" max="13240" width="9.5703125" style="1" customWidth="1"/>
    <col min="13241" max="13245" width="0" style="1" hidden="1" customWidth="1"/>
    <col min="13246" max="13246" width="12.140625" style="1" customWidth="1"/>
    <col min="13247" max="13247" width="9.5703125" style="1" customWidth="1"/>
    <col min="13248" max="13252" width="0" style="1" hidden="1" customWidth="1"/>
    <col min="13253" max="13253" width="12.140625" style="1" customWidth="1"/>
    <col min="13254" max="13254" width="9.5703125" style="1" customWidth="1"/>
    <col min="13255" max="13259" width="0" style="1" hidden="1" customWidth="1"/>
    <col min="13260" max="13260" width="12.140625" style="1" customWidth="1"/>
    <col min="13261" max="13261" width="9.5703125" style="1" customWidth="1"/>
    <col min="13262" max="13266" width="0" style="1" hidden="1" customWidth="1"/>
    <col min="13267" max="13267" width="12.140625" style="1" customWidth="1"/>
    <col min="13268" max="13268" width="9.5703125" style="1" customWidth="1"/>
    <col min="13269" max="13273" width="0" style="1" hidden="1" customWidth="1"/>
    <col min="13274" max="13274" width="12.140625" style="1" customWidth="1"/>
    <col min="13275" max="13275" width="9.5703125" style="1" customWidth="1"/>
    <col min="13276" max="13280" width="0" style="1" hidden="1" customWidth="1"/>
    <col min="13281" max="13281" width="12.140625" style="1" customWidth="1"/>
    <col min="13282" max="13282" width="9.5703125" style="1" customWidth="1"/>
    <col min="13283" max="13287" width="0" style="1" hidden="1" customWidth="1"/>
    <col min="13288" max="13288" width="12.140625" style="1" customWidth="1"/>
    <col min="13289" max="13289" width="9.5703125" style="1" customWidth="1"/>
    <col min="13290" max="13294" width="0" style="1" hidden="1" customWidth="1"/>
    <col min="13295" max="13295" width="12.140625" style="1" customWidth="1"/>
    <col min="13296" max="13296" width="9.5703125" style="1" customWidth="1"/>
    <col min="13297" max="13301" width="0" style="1" hidden="1" customWidth="1"/>
    <col min="13302" max="13302" width="12.140625" style="1" customWidth="1"/>
    <col min="13303" max="13303" width="9.5703125" style="1" customWidth="1"/>
    <col min="13304" max="13308" width="0" style="1" hidden="1" customWidth="1"/>
    <col min="13309" max="13309" width="12.140625" style="1" customWidth="1"/>
    <col min="13310" max="13310" width="9.5703125" style="1" customWidth="1"/>
    <col min="13311" max="13315" width="0" style="1" hidden="1" customWidth="1"/>
    <col min="13316" max="13316" width="14.5703125" style="1" bestFit="1" customWidth="1"/>
    <col min="13317" max="13317" width="13.85546875" style="1" customWidth="1"/>
    <col min="13318" max="13318" width="14.7109375" style="1" customWidth="1"/>
    <col min="13319" max="13319" width="11.42578125" style="1" customWidth="1"/>
    <col min="13320" max="13320" width="12.85546875" style="1" customWidth="1"/>
    <col min="13321" max="13321" width="15" style="1" bestFit="1" customWidth="1"/>
    <col min="13322" max="13322" width="11.7109375" style="1" customWidth="1"/>
    <col min="13323" max="13323" width="19.140625" style="1" customWidth="1"/>
    <col min="13324" max="13478" width="9.140625" style="1"/>
    <col min="13479" max="13479" width="12.5703125" style="1" customWidth="1"/>
    <col min="13480" max="13480" width="12.7109375" style="1" customWidth="1"/>
    <col min="13481" max="13481" width="9.140625" style="1" customWidth="1"/>
    <col min="13482" max="13482" width="88.7109375" style="1" customWidth="1"/>
    <col min="13483" max="13483" width="15.85546875" style="1" bestFit="1" customWidth="1"/>
    <col min="13484" max="13484" width="10.7109375" style="1" customWidth="1"/>
    <col min="13485" max="13485" width="12.7109375" style="1" customWidth="1"/>
    <col min="13486" max="13486" width="24" style="1" bestFit="1" customWidth="1"/>
    <col min="13487" max="13487" width="10.28515625" style="1" bestFit="1" customWidth="1"/>
    <col min="13488" max="13488" width="11.85546875" style="1" customWidth="1"/>
    <col min="13489" max="13489" width="9.5703125" style="1" customWidth="1"/>
    <col min="13490" max="13494" width="0" style="1" hidden="1" customWidth="1"/>
    <col min="13495" max="13495" width="12.85546875" style="1" customWidth="1"/>
    <col min="13496" max="13496" width="9.5703125" style="1" customWidth="1"/>
    <col min="13497" max="13501" width="0" style="1" hidden="1" customWidth="1"/>
    <col min="13502" max="13502" width="12.140625" style="1" customWidth="1"/>
    <col min="13503" max="13503" width="9.5703125" style="1" customWidth="1"/>
    <col min="13504" max="13508" width="0" style="1" hidden="1" customWidth="1"/>
    <col min="13509" max="13509" width="12.140625" style="1" customWidth="1"/>
    <col min="13510" max="13510" width="9.5703125" style="1" customWidth="1"/>
    <col min="13511" max="13515" width="0" style="1" hidden="1" customWidth="1"/>
    <col min="13516" max="13516" width="12.140625" style="1" customWidth="1"/>
    <col min="13517" max="13517" width="9.5703125" style="1" customWidth="1"/>
    <col min="13518" max="13522" width="0" style="1" hidden="1" customWidth="1"/>
    <col min="13523" max="13523" width="12.140625" style="1" customWidth="1"/>
    <col min="13524" max="13524" width="9.5703125" style="1" customWidth="1"/>
    <col min="13525" max="13529" width="0" style="1" hidden="1" customWidth="1"/>
    <col min="13530" max="13530" width="12.140625" style="1" customWidth="1"/>
    <col min="13531" max="13531" width="9.5703125" style="1" customWidth="1"/>
    <col min="13532" max="13536" width="0" style="1" hidden="1" customWidth="1"/>
    <col min="13537" max="13537" width="12.140625" style="1" customWidth="1"/>
    <col min="13538" max="13538" width="9.5703125" style="1" customWidth="1"/>
    <col min="13539" max="13543" width="0" style="1" hidden="1" customWidth="1"/>
    <col min="13544" max="13544" width="12.140625" style="1" customWidth="1"/>
    <col min="13545" max="13545" width="9.5703125" style="1" customWidth="1"/>
    <col min="13546" max="13550" width="0" style="1" hidden="1" customWidth="1"/>
    <col min="13551" max="13551" width="12.140625" style="1" customWidth="1"/>
    <col min="13552" max="13552" width="9.5703125" style="1" customWidth="1"/>
    <col min="13553" max="13557" width="0" style="1" hidden="1" customWidth="1"/>
    <col min="13558" max="13558" width="12.140625" style="1" customWidth="1"/>
    <col min="13559" max="13559" width="9.5703125" style="1" customWidth="1"/>
    <col min="13560" max="13564" width="0" style="1" hidden="1" customWidth="1"/>
    <col min="13565" max="13565" width="12.140625" style="1" customWidth="1"/>
    <col min="13566" max="13566" width="9.5703125" style="1" customWidth="1"/>
    <col min="13567" max="13571" width="0" style="1" hidden="1" customWidth="1"/>
    <col min="13572" max="13572" width="14.5703125" style="1" bestFit="1" customWidth="1"/>
    <col min="13573" max="13573" width="13.85546875" style="1" customWidth="1"/>
    <col min="13574" max="13574" width="14.7109375" style="1" customWidth="1"/>
    <col min="13575" max="13575" width="11.42578125" style="1" customWidth="1"/>
    <col min="13576" max="13576" width="12.85546875" style="1" customWidth="1"/>
    <col min="13577" max="13577" width="15" style="1" bestFit="1" customWidth="1"/>
    <col min="13578" max="13578" width="11.7109375" style="1" customWidth="1"/>
    <col min="13579" max="13579" width="19.140625" style="1" customWidth="1"/>
    <col min="13580" max="13734" width="9.140625" style="1"/>
    <col min="13735" max="13735" width="12.5703125" style="1" customWidth="1"/>
    <col min="13736" max="13736" width="12.7109375" style="1" customWidth="1"/>
    <col min="13737" max="13737" width="9.140625" style="1" customWidth="1"/>
    <col min="13738" max="13738" width="88.7109375" style="1" customWidth="1"/>
    <col min="13739" max="13739" width="15.85546875" style="1" bestFit="1" customWidth="1"/>
    <col min="13740" max="13740" width="10.7109375" style="1" customWidth="1"/>
    <col min="13741" max="13741" width="12.7109375" style="1" customWidth="1"/>
    <col min="13742" max="13742" width="24" style="1" bestFit="1" customWidth="1"/>
    <col min="13743" max="13743" width="10.28515625" style="1" bestFit="1" customWidth="1"/>
    <col min="13744" max="13744" width="11.85546875" style="1" customWidth="1"/>
    <col min="13745" max="13745" width="9.5703125" style="1" customWidth="1"/>
    <col min="13746" max="13750" width="0" style="1" hidden="1" customWidth="1"/>
    <col min="13751" max="13751" width="12.85546875" style="1" customWidth="1"/>
    <col min="13752" max="13752" width="9.5703125" style="1" customWidth="1"/>
    <col min="13753" max="13757" width="0" style="1" hidden="1" customWidth="1"/>
    <col min="13758" max="13758" width="12.140625" style="1" customWidth="1"/>
    <col min="13759" max="13759" width="9.5703125" style="1" customWidth="1"/>
    <col min="13760" max="13764" width="0" style="1" hidden="1" customWidth="1"/>
    <col min="13765" max="13765" width="12.140625" style="1" customWidth="1"/>
    <col min="13766" max="13766" width="9.5703125" style="1" customWidth="1"/>
    <col min="13767" max="13771" width="0" style="1" hidden="1" customWidth="1"/>
    <col min="13772" max="13772" width="12.140625" style="1" customWidth="1"/>
    <col min="13773" max="13773" width="9.5703125" style="1" customWidth="1"/>
    <col min="13774" max="13778" width="0" style="1" hidden="1" customWidth="1"/>
    <col min="13779" max="13779" width="12.140625" style="1" customWidth="1"/>
    <col min="13780" max="13780" width="9.5703125" style="1" customWidth="1"/>
    <col min="13781" max="13785" width="0" style="1" hidden="1" customWidth="1"/>
    <col min="13786" max="13786" width="12.140625" style="1" customWidth="1"/>
    <col min="13787" max="13787" width="9.5703125" style="1" customWidth="1"/>
    <col min="13788" max="13792" width="0" style="1" hidden="1" customWidth="1"/>
    <col min="13793" max="13793" width="12.140625" style="1" customWidth="1"/>
    <col min="13794" max="13794" width="9.5703125" style="1" customWidth="1"/>
    <col min="13795" max="13799" width="0" style="1" hidden="1" customWidth="1"/>
    <col min="13800" max="13800" width="12.140625" style="1" customWidth="1"/>
    <col min="13801" max="13801" width="9.5703125" style="1" customWidth="1"/>
    <col min="13802" max="13806" width="0" style="1" hidden="1" customWidth="1"/>
    <col min="13807" max="13807" width="12.140625" style="1" customWidth="1"/>
    <col min="13808" max="13808" width="9.5703125" style="1" customWidth="1"/>
    <col min="13809" max="13813" width="0" style="1" hidden="1" customWidth="1"/>
    <col min="13814" max="13814" width="12.140625" style="1" customWidth="1"/>
    <col min="13815" max="13815" width="9.5703125" style="1" customWidth="1"/>
    <col min="13816" max="13820" width="0" style="1" hidden="1" customWidth="1"/>
    <col min="13821" max="13821" width="12.140625" style="1" customWidth="1"/>
    <col min="13822" max="13822" width="9.5703125" style="1" customWidth="1"/>
    <col min="13823" max="13827" width="0" style="1" hidden="1" customWidth="1"/>
    <col min="13828" max="13828" width="14.5703125" style="1" bestFit="1" customWidth="1"/>
    <col min="13829" max="13829" width="13.85546875" style="1" customWidth="1"/>
    <col min="13830" max="13830" width="14.7109375" style="1" customWidth="1"/>
    <col min="13831" max="13831" width="11.42578125" style="1" customWidth="1"/>
    <col min="13832" max="13832" width="12.85546875" style="1" customWidth="1"/>
    <col min="13833" max="13833" width="15" style="1" bestFit="1" customWidth="1"/>
    <col min="13834" max="13834" width="11.7109375" style="1" customWidth="1"/>
    <col min="13835" max="13835" width="19.140625" style="1" customWidth="1"/>
    <col min="13836" max="13990" width="9.140625" style="1"/>
    <col min="13991" max="13991" width="12.5703125" style="1" customWidth="1"/>
    <col min="13992" max="13992" width="12.7109375" style="1" customWidth="1"/>
    <col min="13993" max="13993" width="9.140625" style="1" customWidth="1"/>
    <col min="13994" max="13994" width="88.7109375" style="1" customWidth="1"/>
    <col min="13995" max="13995" width="15.85546875" style="1" bestFit="1" customWidth="1"/>
    <col min="13996" max="13996" width="10.7109375" style="1" customWidth="1"/>
    <col min="13997" max="13997" width="12.7109375" style="1" customWidth="1"/>
    <col min="13998" max="13998" width="24" style="1" bestFit="1" customWidth="1"/>
    <col min="13999" max="13999" width="10.28515625" style="1" bestFit="1" customWidth="1"/>
    <col min="14000" max="14000" width="11.85546875" style="1" customWidth="1"/>
    <col min="14001" max="14001" width="9.5703125" style="1" customWidth="1"/>
    <col min="14002" max="14006" width="0" style="1" hidden="1" customWidth="1"/>
    <col min="14007" max="14007" width="12.85546875" style="1" customWidth="1"/>
    <col min="14008" max="14008" width="9.5703125" style="1" customWidth="1"/>
    <col min="14009" max="14013" width="0" style="1" hidden="1" customWidth="1"/>
    <col min="14014" max="14014" width="12.140625" style="1" customWidth="1"/>
    <col min="14015" max="14015" width="9.5703125" style="1" customWidth="1"/>
    <col min="14016" max="14020" width="0" style="1" hidden="1" customWidth="1"/>
    <col min="14021" max="14021" width="12.140625" style="1" customWidth="1"/>
    <col min="14022" max="14022" width="9.5703125" style="1" customWidth="1"/>
    <col min="14023" max="14027" width="0" style="1" hidden="1" customWidth="1"/>
    <col min="14028" max="14028" width="12.140625" style="1" customWidth="1"/>
    <col min="14029" max="14029" width="9.5703125" style="1" customWidth="1"/>
    <col min="14030" max="14034" width="0" style="1" hidden="1" customWidth="1"/>
    <col min="14035" max="14035" width="12.140625" style="1" customWidth="1"/>
    <col min="14036" max="14036" width="9.5703125" style="1" customWidth="1"/>
    <col min="14037" max="14041" width="0" style="1" hidden="1" customWidth="1"/>
    <col min="14042" max="14042" width="12.140625" style="1" customWidth="1"/>
    <col min="14043" max="14043" width="9.5703125" style="1" customWidth="1"/>
    <col min="14044" max="14048" width="0" style="1" hidden="1" customWidth="1"/>
    <col min="14049" max="14049" width="12.140625" style="1" customWidth="1"/>
    <col min="14050" max="14050" width="9.5703125" style="1" customWidth="1"/>
    <col min="14051" max="14055" width="0" style="1" hidden="1" customWidth="1"/>
    <col min="14056" max="14056" width="12.140625" style="1" customWidth="1"/>
    <col min="14057" max="14057" width="9.5703125" style="1" customWidth="1"/>
    <col min="14058" max="14062" width="0" style="1" hidden="1" customWidth="1"/>
    <col min="14063" max="14063" width="12.140625" style="1" customWidth="1"/>
    <col min="14064" max="14064" width="9.5703125" style="1" customWidth="1"/>
    <col min="14065" max="14069" width="0" style="1" hidden="1" customWidth="1"/>
    <col min="14070" max="14070" width="12.140625" style="1" customWidth="1"/>
    <col min="14071" max="14071" width="9.5703125" style="1" customWidth="1"/>
    <col min="14072" max="14076" width="0" style="1" hidden="1" customWidth="1"/>
    <col min="14077" max="14077" width="12.140625" style="1" customWidth="1"/>
    <col min="14078" max="14078" width="9.5703125" style="1" customWidth="1"/>
    <col min="14079" max="14083" width="0" style="1" hidden="1" customWidth="1"/>
    <col min="14084" max="14084" width="14.5703125" style="1" bestFit="1" customWidth="1"/>
    <col min="14085" max="14085" width="13.85546875" style="1" customWidth="1"/>
    <col min="14086" max="14086" width="14.7109375" style="1" customWidth="1"/>
    <col min="14087" max="14087" width="11.42578125" style="1" customWidth="1"/>
    <col min="14088" max="14088" width="12.85546875" style="1" customWidth="1"/>
    <col min="14089" max="14089" width="15" style="1" bestFit="1" customWidth="1"/>
    <col min="14090" max="14090" width="11.7109375" style="1" customWidth="1"/>
    <col min="14091" max="14091" width="19.140625" style="1" customWidth="1"/>
    <col min="14092" max="14246" width="9.140625" style="1"/>
    <col min="14247" max="14247" width="12.5703125" style="1" customWidth="1"/>
    <col min="14248" max="14248" width="12.7109375" style="1" customWidth="1"/>
    <col min="14249" max="14249" width="9.140625" style="1" customWidth="1"/>
    <col min="14250" max="14250" width="88.7109375" style="1" customWidth="1"/>
    <col min="14251" max="14251" width="15.85546875" style="1" bestFit="1" customWidth="1"/>
    <col min="14252" max="14252" width="10.7109375" style="1" customWidth="1"/>
    <col min="14253" max="14253" width="12.7109375" style="1" customWidth="1"/>
    <col min="14254" max="14254" width="24" style="1" bestFit="1" customWidth="1"/>
    <col min="14255" max="14255" width="10.28515625" style="1" bestFit="1" customWidth="1"/>
    <col min="14256" max="14256" width="11.85546875" style="1" customWidth="1"/>
    <col min="14257" max="14257" width="9.5703125" style="1" customWidth="1"/>
    <col min="14258" max="14262" width="0" style="1" hidden="1" customWidth="1"/>
    <col min="14263" max="14263" width="12.85546875" style="1" customWidth="1"/>
    <col min="14264" max="14264" width="9.5703125" style="1" customWidth="1"/>
    <col min="14265" max="14269" width="0" style="1" hidden="1" customWidth="1"/>
    <col min="14270" max="14270" width="12.140625" style="1" customWidth="1"/>
    <col min="14271" max="14271" width="9.5703125" style="1" customWidth="1"/>
    <col min="14272" max="14276" width="0" style="1" hidden="1" customWidth="1"/>
    <col min="14277" max="14277" width="12.140625" style="1" customWidth="1"/>
    <col min="14278" max="14278" width="9.5703125" style="1" customWidth="1"/>
    <col min="14279" max="14283" width="0" style="1" hidden="1" customWidth="1"/>
    <col min="14284" max="14284" width="12.140625" style="1" customWidth="1"/>
    <col min="14285" max="14285" width="9.5703125" style="1" customWidth="1"/>
    <col min="14286" max="14290" width="0" style="1" hidden="1" customWidth="1"/>
    <col min="14291" max="14291" width="12.140625" style="1" customWidth="1"/>
    <col min="14292" max="14292" width="9.5703125" style="1" customWidth="1"/>
    <col min="14293" max="14297" width="0" style="1" hidden="1" customWidth="1"/>
    <col min="14298" max="14298" width="12.140625" style="1" customWidth="1"/>
    <col min="14299" max="14299" width="9.5703125" style="1" customWidth="1"/>
    <col min="14300" max="14304" width="0" style="1" hidden="1" customWidth="1"/>
    <col min="14305" max="14305" width="12.140625" style="1" customWidth="1"/>
    <col min="14306" max="14306" width="9.5703125" style="1" customWidth="1"/>
    <col min="14307" max="14311" width="0" style="1" hidden="1" customWidth="1"/>
    <col min="14312" max="14312" width="12.140625" style="1" customWidth="1"/>
    <col min="14313" max="14313" width="9.5703125" style="1" customWidth="1"/>
    <col min="14314" max="14318" width="0" style="1" hidden="1" customWidth="1"/>
    <col min="14319" max="14319" width="12.140625" style="1" customWidth="1"/>
    <col min="14320" max="14320" width="9.5703125" style="1" customWidth="1"/>
    <col min="14321" max="14325" width="0" style="1" hidden="1" customWidth="1"/>
    <col min="14326" max="14326" width="12.140625" style="1" customWidth="1"/>
    <col min="14327" max="14327" width="9.5703125" style="1" customWidth="1"/>
    <col min="14328" max="14332" width="0" style="1" hidden="1" customWidth="1"/>
    <col min="14333" max="14333" width="12.140625" style="1" customWidth="1"/>
    <col min="14334" max="14334" width="9.5703125" style="1" customWidth="1"/>
    <col min="14335" max="14339" width="0" style="1" hidden="1" customWidth="1"/>
    <col min="14340" max="14340" width="14.5703125" style="1" bestFit="1" customWidth="1"/>
    <col min="14341" max="14341" width="13.85546875" style="1" customWidth="1"/>
    <col min="14342" max="14342" width="14.7109375" style="1" customWidth="1"/>
    <col min="14343" max="14343" width="11.42578125" style="1" customWidth="1"/>
    <col min="14344" max="14344" width="12.85546875" style="1" customWidth="1"/>
    <col min="14345" max="14345" width="15" style="1" bestFit="1" customWidth="1"/>
    <col min="14346" max="14346" width="11.7109375" style="1" customWidth="1"/>
    <col min="14347" max="14347" width="19.140625" style="1" customWidth="1"/>
    <col min="14348" max="14502" width="9.140625" style="1"/>
    <col min="14503" max="14503" width="12.5703125" style="1" customWidth="1"/>
    <col min="14504" max="14504" width="12.7109375" style="1" customWidth="1"/>
    <col min="14505" max="14505" width="9.140625" style="1" customWidth="1"/>
    <col min="14506" max="14506" width="88.7109375" style="1" customWidth="1"/>
    <col min="14507" max="14507" width="15.85546875" style="1" bestFit="1" customWidth="1"/>
    <col min="14508" max="14508" width="10.7109375" style="1" customWidth="1"/>
    <col min="14509" max="14509" width="12.7109375" style="1" customWidth="1"/>
    <col min="14510" max="14510" width="24" style="1" bestFit="1" customWidth="1"/>
    <col min="14511" max="14511" width="10.28515625" style="1" bestFit="1" customWidth="1"/>
    <col min="14512" max="14512" width="11.85546875" style="1" customWidth="1"/>
    <col min="14513" max="14513" width="9.5703125" style="1" customWidth="1"/>
    <col min="14514" max="14518" width="0" style="1" hidden="1" customWidth="1"/>
    <col min="14519" max="14519" width="12.85546875" style="1" customWidth="1"/>
    <col min="14520" max="14520" width="9.5703125" style="1" customWidth="1"/>
    <col min="14521" max="14525" width="0" style="1" hidden="1" customWidth="1"/>
    <col min="14526" max="14526" width="12.140625" style="1" customWidth="1"/>
    <col min="14527" max="14527" width="9.5703125" style="1" customWidth="1"/>
    <col min="14528" max="14532" width="0" style="1" hidden="1" customWidth="1"/>
    <col min="14533" max="14533" width="12.140625" style="1" customWidth="1"/>
    <col min="14534" max="14534" width="9.5703125" style="1" customWidth="1"/>
    <col min="14535" max="14539" width="0" style="1" hidden="1" customWidth="1"/>
    <col min="14540" max="14540" width="12.140625" style="1" customWidth="1"/>
    <col min="14541" max="14541" width="9.5703125" style="1" customWidth="1"/>
    <col min="14542" max="14546" width="0" style="1" hidden="1" customWidth="1"/>
    <col min="14547" max="14547" width="12.140625" style="1" customWidth="1"/>
    <col min="14548" max="14548" width="9.5703125" style="1" customWidth="1"/>
    <col min="14549" max="14553" width="0" style="1" hidden="1" customWidth="1"/>
    <col min="14554" max="14554" width="12.140625" style="1" customWidth="1"/>
    <col min="14555" max="14555" width="9.5703125" style="1" customWidth="1"/>
    <col min="14556" max="14560" width="0" style="1" hidden="1" customWidth="1"/>
    <col min="14561" max="14561" width="12.140625" style="1" customWidth="1"/>
    <col min="14562" max="14562" width="9.5703125" style="1" customWidth="1"/>
    <col min="14563" max="14567" width="0" style="1" hidden="1" customWidth="1"/>
    <col min="14568" max="14568" width="12.140625" style="1" customWidth="1"/>
    <col min="14569" max="14569" width="9.5703125" style="1" customWidth="1"/>
    <col min="14570" max="14574" width="0" style="1" hidden="1" customWidth="1"/>
    <col min="14575" max="14575" width="12.140625" style="1" customWidth="1"/>
    <col min="14576" max="14576" width="9.5703125" style="1" customWidth="1"/>
    <col min="14577" max="14581" width="0" style="1" hidden="1" customWidth="1"/>
    <col min="14582" max="14582" width="12.140625" style="1" customWidth="1"/>
    <col min="14583" max="14583" width="9.5703125" style="1" customWidth="1"/>
    <col min="14584" max="14588" width="0" style="1" hidden="1" customWidth="1"/>
    <col min="14589" max="14589" width="12.140625" style="1" customWidth="1"/>
    <col min="14590" max="14590" width="9.5703125" style="1" customWidth="1"/>
    <col min="14591" max="14595" width="0" style="1" hidden="1" customWidth="1"/>
    <col min="14596" max="14596" width="14.5703125" style="1" bestFit="1" customWidth="1"/>
    <col min="14597" max="14597" width="13.85546875" style="1" customWidth="1"/>
    <col min="14598" max="14598" width="14.7109375" style="1" customWidth="1"/>
    <col min="14599" max="14599" width="11.42578125" style="1" customWidth="1"/>
    <col min="14600" max="14600" width="12.85546875" style="1" customWidth="1"/>
    <col min="14601" max="14601" width="15" style="1" bestFit="1" customWidth="1"/>
    <col min="14602" max="14602" width="11.7109375" style="1" customWidth="1"/>
    <col min="14603" max="14603" width="19.140625" style="1" customWidth="1"/>
    <col min="14604" max="14758" width="9.140625" style="1"/>
    <col min="14759" max="14759" width="12.5703125" style="1" customWidth="1"/>
    <col min="14760" max="14760" width="12.7109375" style="1" customWidth="1"/>
    <col min="14761" max="14761" width="9.140625" style="1" customWidth="1"/>
    <col min="14762" max="14762" width="88.7109375" style="1" customWidth="1"/>
    <col min="14763" max="14763" width="15.85546875" style="1" bestFit="1" customWidth="1"/>
    <col min="14764" max="14764" width="10.7109375" style="1" customWidth="1"/>
    <col min="14765" max="14765" width="12.7109375" style="1" customWidth="1"/>
    <col min="14766" max="14766" width="24" style="1" bestFit="1" customWidth="1"/>
    <col min="14767" max="14767" width="10.28515625" style="1" bestFit="1" customWidth="1"/>
    <col min="14768" max="14768" width="11.85546875" style="1" customWidth="1"/>
    <col min="14769" max="14769" width="9.5703125" style="1" customWidth="1"/>
    <col min="14770" max="14774" width="0" style="1" hidden="1" customWidth="1"/>
    <col min="14775" max="14775" width="12.85546875" style="1" customWidth="1"/>
    <col min="14776" max="14776" width="9.5703125" style="1" customWidth="1"/>
    <col min="14777" max="14781" width="0" style="1" hidden="1" customWidth="1"/>
    <col min="14782" max="14782" width="12.140625" style="1" customWidth="1"/>
    <col min="14783" max="14783" width="9.5703125" style="1" customWidth="1"/>
    <col min="14784" max="14788" width="0" style="1" hidden="1" customWidth="1"/>
    <col min="14789" max="14789" width="12.140625" style="1" customWidth="1"/>
    <col min="14790" max="14790" width="9.5703125" style="1" customWidth="1"/>
    <col min="14791" max="14795" width="0" style="1" hidden="1" customWidth="1"/>
    <col min="14796" max="14796" width="12.140625" style="1" customWidth="1"/>
    <col min="14797" max="14797" width="9.5703125" style="1" customWidth="1"/>
    <col min="14798" max="14802" width="0" style="1" hidden="1" customWidth="1"/>
    <col min="14803" max="14803" width="12.140625" style="1" customWidth="1"/>
    <col min="14804" max="14804" width="9.5703125" style="1" customWidth="1"/>
    <col min="14805" max="14809" width="0" style="1" hidden="1" customWidth="1"/>
    <col min="14810" max="14810" width="12.140625" style="1" customWidth="1"/>
    <col min="14811" max="14811" width="9.5703125" style="1" customWidth="1"/>
    <col min="14812" max="14816" width="0" style="1" hidden="1" customWidth="1"/>
    <col min="14817" max="14817" width="12.140625" style="1" customWidth="1"/>
    <col min="14818" max="14818" width="9.5703125" style="1" customWidth="1"/>
    <col min="14819" max="14823" width="0" style="1" hidden="1" customWidth="1"/>
    <col min="14824" max="14824" width="12.140625" style="1" customWidth="1"/>
    <col min="14825" max="14825" width="9.5703125" style="1" customWidth="1"/>
    <col min="14826" max="14830" width="0" style="1" hidden="1" customWidth="1"/>
    <col min="14831" max="14831" width="12.140625" style="1" customWidth="1"/>
    <col min="14832" max="14832" width="9.5703125" style="1" customWidth="1"/>
    <col min="14833" max="14837" width="0" style="1" hidden="1" customWidth="1"/>
    <col min="14838" max="14838" width="12.140625" style="1" customWidth="1"/>
    <col min="14839" max="14839" width="9.5703125" style="1" customWidth="1"/>
    <col min="14840" max="14844" width="0" style="1" hidden="1" customWidth="1"/>
    <col min="14845" max="14845" width="12.140625" style="1" customWidth="1"/>
    <col min="14846" max="14846" width="9.5703125" style="1" customWidth="1"/>
    <col min="14847" max="14851" width="0" style="1" hidden="1" customWidth="1"/>
    <col min="14852" max="14852" width="14.5703125" style="1" bestFit="1" customWidth="1"/>
    <col min="14853" max="14853" width="13.85546875" style="1" customWidth="1"/>
    <col min="14854" max="14854" width="14.7109375" style="1" customWidth="1"/>
    <col min="14855" max="14855" width="11.42578125" style="1" customWidth="1"/>
    <col min="14856" max="14856" width="12.85546875" style="1" customWidth="1"/>
    <col min="14857" max="14857" width="15" style="1" bestFit="1" customWidth="1"/>
    <col min="14858" max="14858" width="11.7109375" style="1" customWidth="1"/>
    <col min="14859" max="14859" width="19.140625" style="1" customWidth="1"/>
    <col min="14860" max="15014" width="9.140625" style="1"/>
    <col min="15015" max="15015" width="12.5703125" style="1" customWidth="1"/>
    <col min="15016" max="15016" width="12.7109375" style="1" customWidth="1"/>
    <col min="15017" max="15017" width="9.140625" style="1" customWidth="1"/>
    <col min="15018" max="15018" width="88.7109375" style="1" customWidth="1"/>
    <col min="15019" max="15019" width="15.85546875" style="1" bestFit="1" customWidth="1"/>
    <col min="15020" max="15020" width="10.7109375" style="1" customWidth="1"/>
    <col min="15021" max="15021" width="12.7109375" style="1" customWidth="1"/>
    <col min="15022" max="15022" width="24" style="1" bestFit="1" customWidth="1"/>
    <col min="15023" max="15023" width="10.28515625" style="1" bestFit="1" customWidth="1"/>
    <col min="15024" max="15024" width="11.85546875" style="1" customWidth="1"/>
    <col min="15025" max="15025" width="9.5703125" style="1" customWidth="1"/>
    <col min="15026" max="15030" width="0" style="1" hidden="1" customWidth="1"/>
    <col min="15031" max="15031" width="12.85546875" style="1" customWidth="1"/>
    <col min="15032" max="15032" width="9.5703125" style="1" customWidth="1"/>
    <col min="15033" max="15037" width="0" style="1" hidden="1" customWidth="1"/>
    <col min="15038" max="15038" width="12.140625" style="1" customWidth="1"/>
    <col min="15039" max="15039" width="9.5703125" style="1" customWidth="1"/>
    <col min="15040" max="15044" width="0" style="1" hidden="1" customWidth="1"/>
    <col min="15045" max="15045" width="12.140625" style="1" customWidth="1"/>
    <col min="15046" max="15046" width="9.5703125" style="1" customWidth="1"/>
    <col min="15047" max="15051" width="0" style="1" hidden="1" customWidth="1"/>
    <col min="15052" max="15052" width="12.140625" style="1" customWidth="1"/>
    <col min="15053" max="15053" width="9.5703125" style="1" customWidth="1"/>
    <col min="15054" max="15058" width="0" style="1" hidden="1" customWidth="1"/>
    <col min="15059" max="15059" width="12.140625" style="1" customWidth="1"/>
    <col min="15060" max="15060" width="9.5703125" style="1" customWidth="1"/>
    <col min="15061" max="15065" width="0" style="1" hidden="1" customWidth="1"/>
    <col min="15066" max="15066" width="12.140625" style="1" customWidth="1"/>
    <col min="15067" max="15067" width="9.5703125" style="1" customWidth="1"/>
    <col min="15068" max="15072" width="0" style="1" hidden="1" customWidth="1"/>
    <col min="15073" max="15073" width="12.140625" style="1" customWidth="1"/>
    <col min="15074" max="15074" width="9.5703125" style="1" customWidth="1"/>
    <col min="15075" max="15079" width="0" style="1" hidden="1" customWidth="1"/>
    <col min="15080" max="15080" width="12.140625" style="1" customWidth="1"/>
    <col min="15081" max="15081" width="9.5703125" style="1" customWidth="1"/>
    <col min="15082" max="15086" width="0" style="1" hidden="1" customWidth="1"/>
    <col min="15087" max="15087" width="12.140625" style="1" customWidth="1"/>
    <col min="15088" max="15088" width="9.5703125" style="1" customWidth="1"/>
    <col min="15089" max="15093" width="0" style="1" hidden="1" customWidth="1"/>
    <col min="15094" max="15094" width="12.140625" style="1" customWidth="1"/>
    <col min="15095" max="15095" width="9.5703125" style="1" customWidth="1"/>
    <col min="15096" max="15100" width="0" style="1" hidden="1" customWidth="1"/>
    <col min="15101" max="15101" width="12.140625" style="1" customWidth="1"/>
    <col min="15102" max="15102" width="9.5703125" style="1" customWidth="1"/>
    <col min="15103" max="15107" width="0" style="1" hidden="1" customWidth="1"/>
    <col min="15108" max="15108" width="14.5703125" style="1" bestFit="1" customWidth="1"/>
    <col min="15109" max="15109" width="13.85546875" style="1" customWidth="1"/>
    <col min="15110" max="15110" width="14.7109375" style="1" customWidth="1"/>
    <col min="15111" max="15111" width="11.42578125" style="1" customWidth="1"/>
    <col min="15112" max="15112" width="12.85546875" style="1" customWidth="1"/>
    <col min="15113" max="15113" width="15" style="1" bestFit="1" customWidth="1"/>
    <col min="15114" max="15114" width="11.7109375" style="1" customWidth="1"/>
    <col min="15115" max="15115" width="19.140625" style="1" customWidth="1"/>
    <col min="15116" max="15270" width="9.140625" style="1"/>
    <col min="15271" max="15271" width="12.5703125" style="1" customWidth="1"/>
    <col min="15272" max="15272" width="12.7109375" style="1" customWidth="1"/>
    <col min="15273" max="15273" width="9.140625" style="1" customWidth="1"/>
    <col min="15274" max="15274" width="88.7109375" style="1" customWidth="1"/>
    <col min="15275" max="15275" width="15.85546875" style="1" bestFit="1" customWidth="1"/>
    <col min="15276" max="15276" width="10.7109375" style="1" customWidth="1"/>
    <col min="15277" max="15277" width="12.7109375" style="1" customWidth="1"/>
    <col min="15278" max="15278" width="24" style="1" bestFit="1" customWidth="1"/>
    <col min="15279" max="15279" width="10.28515625" style="1" bestFit="1" customWidth="1"/>
    <col min="15280" max="15280" width="11.85546875" style="1" customWidth="1"/>
    <col min="15281" max="15281" width="9.5703125" style="1" customWidth="1"/>
    <col min="15282" max="15286" width="0" style="1" hidden="1" customWidth="1"/>
    <col min="15287" max="15287" width="12.85546875" style="1" customWidth="1"/>
    <col min="15288" max="15288" width="9.5703125" style="1" customWidth="1"/>
    <col min="15289" max="15293" width="0" style="1" hidden="1" customWidth="1"/>
    <col min="15294" max="15294" width="12.140625" style="1" customWidth="1"/>
    <col min="15295" max="15295" width="9.5703125" style="1" customWidth="1"/>
    <col min="15296" max="15300" width="0" style="1" hidden="1" customWidth="1"/>
    <col min="15301" max="15301" width="12.140625" style="1" customWidth="1"/>
    <col min="15302" max="15302" width="9.5703125" style="1" customWidth="1"/>
    <col min="15303" max="15307" width="0" style="1" hidden="1" customWidth="1"/>
    <col min="15308" max="15308" width="12.140625" style="1" customWidth="1"/>
    <col min="15309" max="15309" width="9.5703125" style="1" customWidth="1"/>
    <col min="15310" max="15314" width="0" style="1" hidden="1" customWidth="1"/>
    <col min="15315" max="15315" width="12.140625" style="1" customWidth="1"/>
    <col min="15316" max="15316" width="9.5703125" style="1" customWidth="1"/>
    <col min="15317" max="15321" width="0" style="1" hidden="1" customWidth="1"/>
    <col min="15322" max="15322" width="12.140625" style="1" customWidth="1"/>
    <col min="15323" max="15323" width="9.5703125" style="1" customWidth="1"/>
    <col min="15324" max="15328" width="0" style="1" hidden="1" customWidth="1"/>
    <col min="15329" max="15329" width="12.140625" style="1" customWidth="1"/>
    <col min="15330" max="15330" width="9.5703125" style="1" customWidth="1"/>
    <col min="15331" max="15335" width="0" style="1" hidden="1" customWidth="1"/>
    <col min="15336" max="15336" width="12.140625" style="1" customWidth="1"/>
    <col min="15337" max="15337" width="9.5703125" style="1" customWidth="1"/>
    <col min="15338" max="15342" width="0" style="1" hidden="1" customWidth="1"/>
    <col min="15343" max="15343" width="12.140625" style="1" customWidth="1"/>
    <col min="15344" max="15344" width="9.5703125" style="1" customWidth="1"/>
    <col min="15345" max="15349" width="0" style="1" hidden="1" customWidth="1"/>
    <col min="15350" max="15350" width="12.140625" style="1" customWidth="1"/>
    <col min="15351" max="15351" width="9.5703125" style="1" customWidth="1"/>
    <col min="15352" max="15356" width="0" style="1" hidden="1" customWidth="1"/>
    <col min="15357" max="15357" width="12.140625" style="1" customWidth="1"/>
    <col min="15358" max="15358" width="9.5703125" style="1" customWidth="1"/>
    <col min="15359" max="15363" width="0" style="1" hidden="1" customWidth="1"/>
    <col min="15364" max="15364" width="14.5703125" style="1" bestFit="1" customWidth="1"/>
    <col min="15365" max="15365" width="13.85546875" style="1" customWidth="1"/>
    <col min="15366" max="15366" width="14.7109375" style="1" customWidth="1"/>
    <col min="15367" max="15367" width="11.42578125" style="1" customWidth="1"/>
    <col min="15368" max="15368" width="12.85546875" style="1" customWidth="1"/>
    <col min="15369" max="15369" width="15" style="1" bestFit="1" customWidth="1"/>
    <col min="15370" max="15370" width="11.7109375" style="1" customWidth="1"/>
    <col min="15371" max="15371" width="19.140625" style="1" customWidth="1"/>
    <col min="15372" max="15526" width="9.140625" style="1"/>
    <col min="15527" max="15527" width="12.5703125" style="1" customWidth="1"/>
    <col min="15528" max="15528" width="12.7109375" style="1" customWidth="1"/>
    <col min="15529" max="15529" width="9.140625" style="1" customWidth="1"/>
    <col min="15530" max="15530" width="88.7109375" style="1" customWidth="1"/>
    <col min="15531" max="15531" width="15.85546875" style="1" bestFit="1" customWidth="1"/>
    <col min="15532" max="15532" width="10.7109375" style="1" customWidth="1"/>
    <col min="15533" max="15533" width="12.7109375" style="1" customWidth="1"/>
    <col min="15534" max="15534" width="24" style="1" bestFit="1" customWidth="1"/>
    <col min="15535" max="15535" width="10.28515625" style="1" bestFit="1" customWidth="1"/>
    <col min="15536" max="15536" width="11.85546875" style="1" customWidth="1"/>
    <col min="15537" max="15537" width="9.5703125" style="1" customWidth="1"/>
    <col min="15538" max="15542" width="0" style="1" hidden="1" customWidth="1"/>
    <col min="15543" max="15543" width="12.85546875" style="1" customWidth="1"/>
    <col min="15544" max="15544" width="9.5703125" style="1" customWidth="1"/>
    <col min="15545" max="15549" width="0" style="1" hidden="1" customWidth="1"/>
    <col min="15550" max="15550" width="12.140625" style="1" customWidth="1"/>
    <col min="15551" max="15551" width="9.5703125" style="1" customWidth="1"/>
    <col min="15552" max="15556" width="0" style="1" hidden="1" customWidth="1"/>
    <col min="15557" max="15557" width="12.140625" style="1" customWidth="1"/>
    <col min="15558" max="15558" width="9.5703125" style="1" customWidth="1"/>
    <col min="15559" max="15563" width="0" style="1" hidden="1" customWidth="1"/>
    <col min="15564" max="15564" width="12.140625" style="1" customWidth="1"/>
    <col min="15565" max="15565" width="9.5703125" style="1" customWidth="1"/>
    <col min="15566" max="15570" width="0" style="1" hidden="1" customWidth="1"/>
    <col min="15571" max="15571" width="12.140625" style="1" customWidth="1"/>
    <col min="15572" max="15572" width="9.5703125" style="1" customWidth="1"/>
    <col min="15573" max="15577" width="0" style="1" hidden="1" customWidth="1"/>
    <col min="15578" max="15578" width="12.140625" style="1" customWidth="1"/>
    <col min="15579" max="15579" width="9.5703125" style="1" customWidth="1"/>
    <col min="15580" max="15584" width="0" style="1" hidden="1" customWidth="1"/>
    <col min="15585" max="15585" width="12.140625" style="1" customWidth="1"/>
    <col min="15586" max="15586" width="9.5703125" style="1" customWidth="1"/>
    <col min="15587" max="15591" width="0" style="1" hidden="1" customWidth="1"/>
    <col min="15592" max="15592" width="12.140625" style="1" customWidth="1"/>
    <col min="15593" max="15593" width="9.5703125" style="1" customWidth="1"/>
    <col min="15594" max="15598" width="0" style="1" hidden="1" customWidth="1"/>
    <col min="15599" max="15599" width="12.140625" style="1" customWidth="1"/>
    <col min="15600" max="15600" width="9.5703125" style="1" customWidth="1"/>
    <col min="15601" max="15605" width="0" style="1" hidden="1" customWidth="1"/>
    <col min="15606" max="15606" width="12.140625" style="1" customWidth="1"/>
    <col min="15607" max="15607" width="9.5703125" style="1" customWidth="1"/>
    <col min="15608" max="15612" width="0" style="1" hidden="1" customWidth="1"/>
    <col min="15613" max="15613" width="12.140625" style="1" customWidth="1"/>
    <col min="15614" max="15614" width="9.5703125" style="1" customWidth="1"/>
    <col min="15615" max="15619" width="0" style="1" hidden="1" customWidth="1"/>
    <col min="15620" max="15620" width="14.5703125" style="1" bestFit="1" customWidth="1"/>
    <col min="15621" max="15621" width="13.85546875" style="1" customWidth="1"/>
    <col min="15622" max="15622" width="14.7109375" style="1" customWidth="1"/>
    <col min="15623" max="15623" width="11.42578125" style="1" customWidth="1"/>
    <col min="15624" max="15624" width="12.85546875" style="1" customWidth="1"/>
    <col min="15625" max="15625" width="15" style="1" bestFit="1" customWidth="1"/>
    <col min="15626" max="15626" width="11.7109375" style="1" customWidth="1"/>
    <col min="15627" max="15627" width="19.140625" style="1" customWidth="1"/>
    <col min="15628" max="15782" width="9.140625" style="1"/>
    <col min="15783" max="15783" width="12.5703125" style="1" customWidth="1"/>
    <col min="15784" max="15784" width="12.7109375" style="1" customWidth="1"/>
    <col min="15785" max="15785" width="9.140625" style="1" customWidth="1"/>
    <col min="15786" max="15786" width="88.7109375" style="1" customWidth="1"/>
    <col min="15787" max="15787" width="15.85546875" style="1" bestFit="1" customWidth="1"/>
    <col min="15788" max="15788" width="10.7109375" style="1" customWidth="1"/>
    <col min="15789" max="15789" width="12.7109375" style="1" customWidth="1"/>
    <col min="15790" max="15790" width="24" style="1" bestFit="1" customWidth="1"/>
    <col min="15791" max="15791" width="10.28515625" style="1" bestFit="1" customWidth="1"/>
    <col min="15792" max="15792" width="11.85546875" style="1" customWidth="1"/>
    <col min="15793" max="15793" width="9.5703125" style="1" customWidth="1"/>
    <col min="15794" max="15798" width="0" style="1" hidden="1" customWidth="1"/>
    <col min="15799" max="15799" width="12.85546875" style="1" customWidth="1"/>
    <col min="15800" max="15800" width="9.5703125" style="1" customWidth="1"/>
    <col min="15801" max="15805" width="0" style="1" hidden="1" customWidth="1"/>
    <col min="15806" max="15806" width="12.140625" style="1" customWidth="1"/>
    <col min="15807" max="15807" width="9.5703125" style="1" customWidth="1"/>
    <col min="15808" max="15812" width="0" style="1" hidden="1" customWidth="1"/>
    <col min="15813" max="15813" width="12.140625" style="1" customWidth="1"/>
    <col min="15814" max="15814" width="9.5703125" style="1" customWidth="1"/>
    <col min="15815" max="15819" width="0" style="1" hidden="1" customWidth="1"/>
    <col min="15820" max="15820" width="12.140625" style="1" customWidth="1"/>
    <col min="15821" max="15821" width="9.5703125" style="1" customWidth="1"/>
    <col min="15822" max="15826" width="0" style="1" hidden="1" customWidth="1"/>
    <col min="15827" max="15827" width="12.140625" style="1" customWidth="1"/>
    <col min="15828" max="15828" width="9.5703125" style="1" customWidth="1"/>
    <col min="15829" max="15833" width="0" style="1" hidden="1" customWidth="1"/>
    <col min="15834" max="15834" width="12.140625" style="1" customWidth="1"/>
    <col min="15835" max="15835" width="9.5703125" style="1" customWidth="1"/>
    <col min="15836" max="15840" width="0" style="1" hidden="1" customWidth="1"/>
    <col min="15841" max="15841" width="12.140625" style="1" customWidth="1"/>
    <col min="15842" max="15842" width="9.5703125" style="1" customWidth="1"/>
    <col min="15843" max="15847" width="0" style="1" hidden="1" customWidth="1"/>
    <col min="15848" max="15848" width="12.140625" style="1" customWidth="1"/>
    <col min="15849" max="15849" width="9.5703125" style="1" customWidth="1"/>
    <col min="15850" max="15854" width="0" style="1" hidden="1" customWidth="1"/>
    <col min="15855" max="15855" width="12.140625" style="1" customWidth="1"/>
    <col min="15856" max="15856" width="9.5703125" style="1" customWidth="1"/>
    <col min="15857" max="15861" width="0" style="1" hidden="1" customWidth="1"/>
    <col min="15862" max="15862" width="12.140625" style="1" customWidth="1"/>
    <col min="15863" max="15863" width="9.5703125" style="1" customWidth="1"/>
    <col min="15864" max="15868" width="0" style="1" hidden="1" customWidth="1"/>
    <col min="15869" max="15869" width="12.140625" style="1" customWidth="1"/>
    <col min="15870" max="15870" width="9.5703125" style="1" customWidth="1"/>
    <col min="15871" max="15875" width="0" style="1" hidden="1" customWidth="1"/>
    <col min="15876" max="15876" width="14.5703125" style="1" bestFit="1" customWidth="1"/>
    <col min="15877" max="15877" width="13.85546875" style="1" customWidth="1"/>
    <col min="15878" max="15878" width="14.7109375" style="1" customWidth="1"/>
    <col min="15879" max="15879" width="11.42578125" style="1" customWidth="1"/>
    <col min="15880" max="15880" width="12.85546875" style="1" customWidth="1"/>
    <col min="15881" max="15881" width="15" style="1" bestFit="1" customWidth="1"/>
    <col min="15882" max="15882" width="11.7109375" style="1" customWidth="1"/>
    <col min="15883" max="15883" width="19.140625" style="1" customWidth="1"/>
    <col min="15884" max="16038" width="9.140625" style="1"/>
    <col min="16039" max="16039" width="12.5703125" style="1" customWidth="1"/>
    <col min="16040" max="16040" width="12.7109375" style="1" customWidth="1"/>
    <col min="16041" max="16041" width="9.140625" style="1" customWidth="1"/>
    <col min="16042" max="16042" width="88.7109375" style="1" customWidth="1"/>
    <col min="16043" max="16043" width="15.85546875" style="1" bestFit="1" customWidth="1"/>
    <col min="16044" max="16044" width="10.7109375" style="1" customWidth="1"/>
    <col min="16045" max="16045" width="12.7109375" style="1" customWidth="1"/>
    <col min="16046" max="16046" width="24" style="1" bestFit="1" customWidth="1"/>
    <col min="16047" max="16047" width="10.28515625" style="1" bestFit="1" customWidth="1"/>
    <col min="16048" max="16048" width="11.85546875" style="1" customWidth="1"/>
    <col min="16049" max="16049" width="9.5703125" style="1" customWidth="1"/>
    <col min="16050" max="16054" width="0" style="1" hidden="1" customWidth="1"/>
    <col min="16055" max="16055" width="12.85546875" style="1" customWidth="1"/>
    <col min="16056" max="16056" width="9.5703125" style="1" customWidth="1"/>
    <col min="16057" max="16061" width="0" style="1" hidden="1" customWidth="1"/>
    <col min="16062" max="16062" width="12.140625" style="1" customWidth="1"/>
    <col min="16063" max="16063" width="9.5703125" style="1" customWidth="1"/>
    <col min="16064" max="16068" width="0" style="1" hidden="1" customWidth="1"/>
    <col min="16069" max="16069" width="12.140625" style="1" customWidth="1"/>
    <col min="16070" max="16070" width="9.5703125" style="1" customWidth="1"/>
    <col min="16071" max="16075" width="0" style="1" hidden="1" customWidth="1"/>
    <col min="16076" max="16076" width="12.140625" style="1" customWidth="1"/>
    <col min="16077" max="16077" width="9.5703125" style="1" customWidth="1"/>
    <col min="16078" max="16082" width="0" style="1" hidden="1" customWidth="1"/>
    <col min="16083" max="16083" width="12.140625" style="1" customWidth="1"/>
    <col min="16084" max="16084" width="9.5703125" style="1" customWidth="1"/>
    <col min="16085" max="16089" width="0" style="1" hidden="1" customWidth="1"/>
    <col min="16090" max="16090" width="12.140625" style="1" customWidth="1"/>
    <col min="16091" max="16091" width="9.5703125" style="1" customWidth="1"/>
    <col min="16092" max="16096" width="0" style="1" hidden="1" customWidth="1"/>
    <col min="16097" max="16097" width="12.140625" style="1" customWidth="1"/>
    <col min="16098" max="16098" width="9.5703125" style="1" customWidth="1"/>
    <col min="16099" max="16103" width="0" style="1" hidden="1" customWidth="1"/>
    <col min="16104" max="16104" width="12.140625" style="1" customWidth="1"/>
    <col min="16105" max="16105" width="9.5703125" style="1" customWidth="1"/>
    <col min="16106" max="16110" width="0" style="1" hidden="1" customWidth="1"/>
    <col min="16111" max="16111" width="12.140625" style="1" customWidth="1"/>
    <col min="16112" max="16112" width="9.5703125" style="1" customWidth="1"/>
    <col min="16113" max="16117" width="0" style="1" hidden="1" customWidth="1"/>
    <col min="16118" max="16118" width="12.140625" style="1" customWidth="1"/>
    <col min="16119" max="16119" width="9.5703125" style="1" customWidth="1"/>
    <col min="16120" max="16124" width="0" style="1" hidden="1" customWidth="1"/>
    <col min="16125" max="16125" width="12.140625" style="1" customWidth="1"/>
    <col min="16126" max="16126" width="9.5703125" style="1" customWidth="1"/>
    <col min="16127" max="16131" width="0" style="1" hidden="1" customWidth="1"/>
    <col min="16132" max="16132" width="14.5703125" style="1" bestFit="1" customWidth="1"/>
    <col min="16133" max="16133" width="13.85546875" style="1" customWidth="1"/>
    <col min="16134" max="16134" width="14.7109375" style="1" customWidth="1"/>
    <col min="16135" max="16135" width="11.42578125" style="1" customWidth="1"/>
    <col min="16136" max="16136" width="12.85546875" style="1" customWidth="1"/>
    <col min="16137" max="16137" width="15" style="1" bestFit="1" customWidth="1"/>
    <col min="16138" max="16138" width="11.7109375" style="1" customWidth="1"/>
    <col min="16139" max="16139" width="19.140625" style="1" customWidth="1"/>
    <col min="16140" max="16384" width="9.140625" style="1"/>
  </cols>
  <sheetData>
    <row r="1" spans="1:13" ht="30.75" customHeight="1" x14ac:dyDescent="0.25">
      <c r="A1" s="186"/>
      <c r="B1" s="187"/>
      <c r="C1" s="188"/>
      <c r="D1" s="188"/>
      <c r="E1" s="188"/>
      <c r="F1" s="188"/>
      <c r="G1" s="188"/>
      <c r="H1" s="188"/>
      <c r="I1" s="189"/>
    </row>
    <row r="2" spans="1:13" ht="15.75" customHeight="1" x14ac:dyDescent="0.25">
      <c r="A2" s="190"/>
      <c r="B2" s="191"/>
      <c r="C2" s="192"/>
      <c r="D2" s="192"/>
      <c r="E2" s="192"/>
      <c r="F2" s="192"/>
      <c r="G2" s="192"/>
      <c r="H2" s="192"/>
      <c r="I2" s="193"/>
    </row>
    <row r="3" spans="1:13" ht="19.5" customHeight="1" x14ac:dyDescent="0.25">
      <c r="A3" s="190"/>
      <c r="B3" s="191"/>
      <c r="C3" s="194"/>
      <c r="D3" s="194"/>
      <c r="E3" s="194"/>
      <c r="F3" s="194"/>
      <c r="G3" s="194"/>
      <c r="H3" s="194"/>
      <c r="I3" s="195"/>
    </row>
    <row r="4" spans="1:13" ht="15.75" x14ac:dyDescent="0.25">
      <c r="A4" s="190"/>
      <c r="B4" s="191"/>
      <c r="C4" s="196"/>
      <c r="D4" s="197"/>
      <c r="E4" s="198"/>
      <c r="F4" s="199"/>
      <c r="G4" s="198"/>
      <c r="H4" s="198"/>
      <c r="I4" s="200"/>
    </row>
    <row r="5" spans="1:13" s="2" customFormat="1" ht="27" customHeight="1" x14ac:dyDescent="0.25">
      <c r="A5" s="57" t="s">
        <v>1</v>
      </c>
      <c r="B5" s="58"/>
      <c r="C5" s="59"/>
      <c r="D5" s="60" t="s">
        <v>153</v>
      </c>
      <c r="E5" s="54"/>
      <c r="F5" s="55"/>
      <c r="G5" s="54"/>
      <c r="H5" s="54"/>
      <c r="I5" s="56"/>
    </row>
    <row r="6" spans="1:13" s="2" customFormat="1" ht="25.5" customHeight="1" x14ac:dyDescent="0.25">
      <c r="A6" s="61" t="s">
        <v>2</v>
      </c>
      <c r="B6" s="62"/>
      <c r="C6" s="59"/>
      <c r="D6" s="60" t="s">
        <v>12</v>
      </c>
      <c r="E6" s="54"/>
      <c r="F6" s="156" t="s">
        <v>17</v>
      </c>
      <c r="G6" s="156"/>
      <c r="H6" s="63">
        <f>G112</f>
        <v>0</v>
      </c>
      <c r="I6" s="64"/>
    </row>
    <row r="7" spans="1:13" s="2" customFormat="1" ht="25.5" customHeight="1" thickBot="1" x14ac:dyDescent="0.3">
      <c r="A7" s="157" t="s">
        <v>3</v>
      </c>
      <c r="B7" s="158"/>
      <c r="C7" s="65"/>
      <c r="D7" s="66" t="s">
        <v>150</v>
      </c>
      <c r="E7" s="67"/>
      <c r="F7" s="159"/>
      <c r="G7" s="159"/>
      <c r="H7" s="3"/>
      <c r="I7" s="4"/>
    </row>
    <row r="8" spans="1:13" ht="16.5" hidden="1" customHeight="1" thickBot="1" x14ac:dyDescent="0.3">
      <c r="A8" s="201"/>
      <c r="B8" s="202"/>
      <c r="C8" s="203"/>
      <c r="D8" s="204"/>
      <c r="E8" s="205"/>
      <c r="F8" s="206"/>
      <c r="G8" s="205"/>
      <c r="H8" s="205"/>
      <c r="I8" s="207"/>
    </row>
    <row r="9" spans="1:13" s="5" customFormat="1" ht="36.75" customHeight="1" x14ac:dyDescent="0.25">
      <c r="A9" s="103" t="s">
        <v>18</v>
      </c>
      <c r="B9" s="104" t="s">
        <v>5</v>
      </c>
      <c r="C9" s="105" t="s">
        <v>0</v>
      </c>
      <c r="D9" s="106" t="s">
        <v>6</v>
      </c>
      <c r="E9" s="107" t="s">
        <v>7</v>
      </c>
      <c r="F9" s="108" t="s">
        <v>8</v>
      </c>
      <c r="G9" s="208" t="s">
        <v>27</v>
      </c>
      <c r="H9" s="109" t="s">
        <v>9</v>
      </c>
      <c r="I9" s="110" t="s">
        <v>10</v>
      </c>
      <c r="L9" s="124"/>
      <c r="M9" s="124"/>
    </row>
    <row r="10" spans="1:13" s="5" customFormat="1" ht="20.100000000000001" customHeight="1" x14ac:dyDescent="0.25">
      <c r="A10" s="73"/>
      <c r="B10" s="74" t="s">
        <v>67</v>
      </c>
      <c r="C10" s="74"/>
      <c r="D10" s="50" t="s">
        <v>28</v>
      </c>
      <c r="E10" s="50"/>
      <c r="F10" s="75"/>
      <c r="G10" s="75"/>
      <c r="H10" s="68">
        <f>ROUND((H11+H16),2)</f>
        <v>0</v>
      </c>
      <c r="I10" s="123" t="e">
        <f>I11+I16</f>
        <v>#DIV/0!</v>
      </c>
      <c r="L10" s="125"/>
    </row>
    <row r="11" spans="1:13" s="5" customFormat="1" ht="20.100000000000001" customHeight="1" x14ac:dyDescent="0.25">
      <c r="A11" s="153" t="s">
        <v>37</v>
      </c>
      <c r="B11" s="154" t="s">
        <v>31</v>
      </c>
      <c r="C11" s="155"/>
      <c r="D11" s="76" t="s">
        <v>29</v>
      </c>
      <c r="E11" s="88" t="s">
        <v>20</v>
      </c>
      <c r="F11" s="77"/>
      <c r="G11" s="77"/>
      <c r="H11" s="69">
        <f>ROUND(SUM(H12:H15),2)</f>
        <v>0</v>
      </c>
      <c r="I11" s="121" t="e">
        <f>SUM(I12:I15)</f>
        <v>#DIV/0!</v>
      </c>
      <c r="L11" s="124"/>
    </row>
    <row r="12" spans="1:13" s="16" customFormat="1" ht="20.100000000000001" customHeight="1" x14ac:dyDescent="0.25">
      <c r="A12" s="111" t="s">
        <v>38</v>
      </c>
      <c r="B12" s="78" t="s">
        <v>32</v>
      </c>
      <c r="C12" s="78" t="s">
        <v>33</v>
      </c>
      <c r="D12" s="79" t="s">
        <v>39</v>
      </c>
      <c r="E12" s="80" t="s">
        <v>40</v>
      </c>
      <c r="F12" s="81">
        <v>140.80000000000001</v>
      </c>
      <c r="G12" s="214"/>
      <c r="H12" s="72">
        <f>ROUND((G12*F12),2)</f>
        <v>0</v>
      </c>
      <c r="I12" s="122" t="e">
        <f>H12/$G$111</f>
        <v>#DIV/0!</v>
      </c>
      <c r="L12" s="126"/>
    </row>
    <row r="13" spans="1:13" s="17" customFormat="1" ht="14.25" outlineLevel="1" x14ac:dyDescent="0.25">
      <c r="A13" s="112" t="s">
        <v>41</v>
      </c>
      <c r="B13" s="82" t="s">
        <v>32</v>
      </c>
      <c r="C13" s="82" t="s">
        <v>34</v>
      </c>
      <c r="D13" s="83" t="s">
        <v>42</v>
      </c>
      <c r="E13" s="84" t="s">
        <v>40</v>
      </c>
      <c r="F13" s="81">
        <v>107.8</v>
      </c>
      <c r="G13" s="214"/>
      <c r="H13" s="72">
        <f t="shared" ref="H13:H75" si="0">ROUND((G13*F13),2)</f>
        <v>0</v>
      </c>
      <c r="I13" s="122" t="e">
        <f>H13/$G$111</f>
        <v>#DIV/0!</v>
      </c>
      <c r="L13" s="18"/>
    </row>
    <row r="14" spans="1:13" s="17" customFormat="1" ht="20.100000000000001" customHeight="1" outlineLevel="1" x14ac:dyDescent="0.25">
      <c r="A14" s="111" t="s">
        <v>43</v>
      </c>
      <c r="B14" s="78" t="s">
        <v>32</v>
      </c>
      <c r="C14" s="78" t="s">
        <v>35</v>
      </c>
      <c r="D14" s="79" t="s">
        <v>44</v>
      </c>
      <c r="E14" s="84" t="s">
        <v>40</v>
      </c>
      <c r="F14" s="85">
        <v>68.64</v>
      </c>
      <c r="G14" s="213"/>
      <c r="H14" s="72">
        <f t="shared" si="0"/>
        <v>0</v>
      </c>
      <c r="I14" s="122" t="e">
        <f>H14/$G$111</f>
        <v>#DIV/0!</v>
      </c>
      <c r="L14" s="127"/>
    </row>
    <row r="15" spans="1:13" s="17" customFormat="1" ht="20.100000000000001" customHeight="1" outlineLevel="1" x14ac:dyDescent="0.25">
      <c r="A15" s="112" t="s">
        <v>45</v>
      </c>
      <c r="B15" s="82" t="s">
        <v>32</v>
      </c>
      <c r="C15" s="82" t="s">
        <v>36</v>
      </c>
      <c r="D15" s="83" t="s">
        <v>46</v>
      </c>
      <c r="E15" s="84" t="s">
        <v>47</v>
      </c>
      <c r="F15" s="86">
        <v>1716</v>
      </c>
      <c r="G15" s="215"/>
      <c r="H15" s="96">
        <f t="shared" si="0"/>
        <v>0</v>
      </c>
      <c r="I15" s="122" t="e">
        <f>H15/$G$111</f>
        <v>#DIV/0!</v>
      </c>
      <c r="K15" s="128"/>
      <c r="L15" s="18"/>
    </row>
    <row r="16" spans="1:13" s="17" customFormat="1" ht="20.100000000000001" customHeight="1" outlineLevel="1" x14ac:dyDescent="0.25">
      <c r="A16" s="150" t="s">
        <v>48</v>
      </c>
      <c r="B16" s="151" t="s">
        <v>31</v>
      </c>
      <c r="C16" s="152"/>
      <c r="D16" s="87" t="s">
        <v>30</v>
      </c>
      <c r="E16" s="88" t="s">
        <v>20</v>
      </c>
      <c r="F16" s="89"/>
      <c r="G16" s="95"/>
      <c r="H16" s="97">
        <f>ROUND(SUM(H17:H18),2)</f>
        <v>0</v>
      </c>
      <c r="I16" s="121" t="e">
        <f>SUM(I17:I18)</f>
        <v>#DIV/0!</v>
      </c>
    </row>
    <row r="17" spans="1:12" s="17" customFormat="1" ht="20.100000000000001" customHeight="1" outlineLevel="1" x14ac:dyDescent="0.25">
      <c r="A17" s="113" t="s">
        <v>49</v>
      </c>
      <c r="B17" s="19" t="s">
        <v>32</v>
      </c>
      <c r="C17" s="51" t="s">
        <v>50</v>
      </c>
      <c r="D17" s="52" t="s">
        <v>51</v>
      </c>
      <c r="E17" s="53" t="s">
        <v>52</v>
      </c>
      <c r="F17" s="81">
        <v>440</v>
      </c>
      <c r="G17" s="217"/>
      <c r="H17" s="72">
        <f t="shared" si="0"/>
        <v>0</v>
      </c>
      <c r="I17" s="122" t="e">
        <f>H17/$G$111</f>
        <v>#DIV/0!</v>
      </c>
      <c r="L17" s="128"/>
    </row>
    <row r="18" spans="1:12" s="17" customFormat="1" ht="20.100000000000001" customHeight="1" outlineLevel="1" x14ac:dyDescent="0.25">
      <c r="A18" s="113" t="s">
        <v>53</v>
      </c>
      <c r="B18" s="20" t="s">
        <v>32</v>
      </c>
      <c r="C18" s="51" t="s">
        <v>54</v>
      </c>
      <c r="D18" s="52" t="s">
        <v>55</v>
      </c>
      <c r="E18" s="53" t="s">
        <v>56</v>
      </c>
      <c r="F18" s="81">
        <v>3</v>
      </c>
      <c r="G18" s="217"/>
      <c r="H18" s="72">
        <f t="shared" si="0"/>
        <v>0</v>
      </c>
      <c r="I18" s="122" t="e">
        <f>H18/$G$111</f>
        <v>#DIV/0!</v>
      </c>
    </row>
    <row r="19" spans="1:12" s="17" customFormat="1" ht="20.100000000000001" customHeight="1" outlineLevel="1" x14ac:dyDescent="0.25">
      <c r="A19" s="93"/>
      <c r="B19" s="74" t="s">
        <v>66</v>
      </c>
      <c r="C19" s="74"/>
      <c r="D19" s="50" t="s">
        <v>57</v>
      </c>
      <c r="E19" s="50"/>
      <c r="F19" s="75"/>
      <c r="G19" s="75"/>
      <c r="H19" s="98">
        <f>ROUND((H20+H26),2)</f>
        <v>0</v>
      </c>
      <c r="I19" s="123" t="e">
        <f>I20+I26</f>
        <v>#DIV/0!</v>
      </c>
    </row>
    <row r="20" spans="1:12" s="17" customFormat="1" ht="20.100000000000001" customHeight="1" outlineLevel="1" x14ac:dyDescent="0.25">
      <c r="A20" s="150" t="s">
        <v>59</v>
      </c>
      <c r="B20" s="151" t="s">
        <v>31</v>
      </c>
      <c r="C20" s="152"/>
      <c r="D20" s="87" t="s">
        <v>29</v>
      </c>
      <c r="E20" s="88" t="s">
        <v>20</v>
      </c>
      <c r="F20" s="89"/>
      <c r="G20" s="89"/>
      <c r="H20" s="69">
        <f>ROUND(SUM(H21:H25),2)</f>
        <v>0</v>
      </c>
      <c r="I20" s="121" t="e">
        <f>SUM(I21:I25)</f>
        <v>#DIV/0!</v>
      </c>
      <c r="L20" s="18"/>
    </row>
    <row r="21" spans="1:12" s="17" customFormat="1" ht="14.25" outlineLevel="1" x14ac:dyDescent="0.25">
      <c r="A21" s="114" t="s">
        <v>60</v>
      </c>
      <c r="B21" s="90" t="s">
        <v>32</v>
      </c>
      <c r="C21" s="91" t="s">
        <v>33</v>
      </c>
      <c r="D21" s="52" t="s">
        <v>39</v>
      </c>
      <c r="E21" s="53" t="s">
        <v>40</v>
      </c>
      <c r="F21" s="81">
        <v>236.8</v>
      </c>
      <c r="G21" s="216"/>
      <c r="H21" s="72">
        <f t="shared" si="0"/>
        <v>0</v>
      </c>
      <c r="I21" s="122" t="e">
        <f>H21/$G$111</f>
        <v>#DIV/0!</v>
      </c>
      <c r="L21" s="18"/>
    </row>
    <row r="22" spans="1:12" s="17" customFormat="1" ht="20.100000000000001" customHeight="1" outlineLevel="1" x14ac:dyDescent="0.25">
      <c r="A22" s="114" t="s">
        <v>61</v>
      </c>
      <c r="B22" s="90" t="s">
        <v>32</v>
      </c>
      <c r="C22" s="78" t="s">
        <v>34</v>
      </c>
      <c r="D22" s="52" t="s">
        <v>42</v>
      </c>
      <c r="E22" s="53" t="s">
        <v>40</v>
      </c>
      <c r="F22" s="81">
        <v>181.3</v>
      </c>
      <c r="G22" s="216"/>
      <c r="H22" s="72">
        <f t="shared" si="0"/>
        <v>0</v>
      </c>
      <c r="I22" s="122" t="e">
        <f>H22/$G$111</f>
        <v>#DIV/0!</v>
      </c>
      <c r="L22" s="18"/>
    </row>
    <row r="23" spans="1:12" s="17" customFormat="1" ht="20.100000000000001" customHeight="1" outlineLevel="1" x14ac:dyDescent="0.25">
      <c r="A23" s="114" t="s">
        <v>62</v>
      </c>
      <c r="B23" s="90" t="s">
        <v>32</v>
      </c>
      <c r="C23" s="78" t="s">
        <v>35</v>
      </c>
      <c r="D23" s="52" t="s">
        <v>44</v>
      </c>
      <c r="E23" s="53" t="s">
        <v>40</v>
      </c>
      <c r="F23" s="85">
        <v>115.44</v>
      </c>
      <c r="G23" s="216"/>
      <c r="H23" s="72">
        <f t="shared" si="0"/>
        <v>0</v>
      </c>
      <c r="I23" s="122" t="e">
        <f>H23/$G$111</f>
        <v>#DIV/0!</v>
      </c>
      <c r="L23" s="18"/>
    </row>
    <row r="24" spans="1:12" s="17" customFormat="1" ht="14.25" outlineLevel="1" x14ac:dyDescent="0.25">
      <c r="A24" s="114" t="s">
        <v>63</v>
      </c>
      <c r="B24" s="90" t="s">
        <v>32</v>
      </c>
      <c r="C24" s="78" t="s">
        <v>36</v>
      </c>
      <c r="D24" s="52" t="s">
        <v>46</v>
      </c>
      <c r="E24" s="53" t="s">
        <v>47</v>
      </c>
      <c r="F24" s="86">
        <v>2886</v>
      </c>
      <c r="G24" s="216"/>
      <c r="H24" s="72">
        <f t="shared" si="0"/>
        <v>0</v>
      </c>
      <c r="I24" s="122" t="e">
        <f>H24/$G$111</f>
        <v>#DIV/0!</v>
      </c>
      <c r="L24" s="18"/>
    </row>
    <row r="25" spans="1:12" s="17" customFormat="1" ht="20.100000000000001" customHeight="1" outlineLevel="1" x14ac:dyDescent="0.25">
      <c r="A25" s="114" t="s">
        <v>64</v>
      </c>
      <c r="B25" s="90" t="s">
        <v>32</v>
      </c>
      <c r="C25" s="78" t="s">
        <v>58</v>
      </c>
      <c r="D25" s="52" t="s">
        <v>65</v>
      </c>
      <c r="E25" s="53" t="s">
        <v>52</v>
      </c>
      <c r="F25" s="92">
        <v>740</v>
      </c>
      <c r="G25" s="216"/>
      <c r="H25" s="72">
        <f t="shared" si="0"/>
        <v>0</v>
      </c>
      <c r="I25" s="122" t="e">
        <f>H25/$G$111</f>
        <v>#DIV/0!</v>
      </c>
      <c r="L25" s="18"/>
    </row>
    <row r="26" spans="1:12" s="17" customFormat="1" ht="20.100000000000001" customHeight="1" outlineLevel="1" x14ac:dyDescent="0.25">
      <c r="A26" s="150" t="s">
        <v>68</v>
      </c>
      <c r="B26" s="151" t="s">
        <v>31</v>
      </c>
      <c r="C26" s="152"/>
      <c r="D26" s="87" t="s">
        <v>30</v>
      </c>
      <c r="E26" s="88" t="s">
        <v>20</v>
      </c>
      <c r="F26" s="89"/>
      <c r="G26" s="89"/>
      <c r="H26" s="69">
        <f>ROUND(SUM(H27:H28),2)</f>
        <v>0</v>
      </c>
      <c r="I26" s="121" t="e">
        <f>SUM(I27:I28)</f>
        <v>#DIV/0!</v>
      </c>
      <c r="L26" s="18"/>
    </row>
    <row r="27" spans="1:12" s="17" customFormat="1" ht="20.100000000000001" customHeight="1" outlineLevel="1" x14ac:dyDescent="0.25">
      <c r="A27" s="114" t="s">
        <v>69</v>
      </c>
      <c r="B27" s="90" t="s">
        <v>32</v>
      </c>
      <c r="C27" s="91" t="s">
        <v>50</v>
      </c>
      <c r="D27" s="52" t="s">
        <v>51</v>
      </c>
      <c r="E27" s="53" t="s">
        <v>52</v>
      </c>
      <c r="F27" s="81">
        <v>740</v>
      </c>
      <c r="G27" s="216"/>
      <c r="H27" s="72">
        <f t="shared" si="0"/>
        <v>0</v>
      </c>
      <c r="I27" s="122" t="e">
        <f>H27/$G$111</f>
        <v>#DIV/0!</v>
      </c>
      <c r="L27" s="18"/>
    </row>
    <row r="28" spans="1:12" s="17" customFormat="1" ht="20.100000000000001" customHeight="1" outlineLevel="1" x14ac:dyDescent="0.25">
      <c r="A28" s="114" t="s">
        <v>70</v>
      </c>
      <c r="B28" s="90" t="s">
        <v>32</v>
      </c>
      <c r="C28" s="78" t="s">
        <v>54</v>
      </c>
      <c r="D28" s="52" t="s">
        <v>55</v>
      </c>
      <c r="E28" s="53" t="s">
        <v>56</v>
      </c>
      <c r="F28" s="81">
        <v>1</v>
      </c>
      <c r="G28" s="216"/>
      <c r="H28" s="72">
        <f t="shared" si="0"/>
        <v>0</v>
      </c>
      <c r="I28" s="122" t="e">
        <f>H28/$G$111</f>
        <v>#DIV/0!</v>
      </c>
      <c r="L28" s="18"/>
    </row>
    <row r="29" spans="1:12" s="17" customFormat="1" ht="20.100000000000001" customHeight="1" outlineLevel="1" x14ac:dyDescent="0.25">
      <c r="A29" s="73"/>
      <c r="B29" s="74" t="s">
        <v>81</v>
      </c>
      <c r="C29" s="74"/>
      <c r="D29" s="50" t="s">
        <v>71</v>
      </c>
      <c r="E29" s="50"/>
      <c r="F29" s="75"/>
      <c r="G29" s="75"/>
      <c r="H29" s="98">
        <f>ROUND((H30+H36),2)</f>
        <v>0</v>
      </c>
      <c r="I29" s="123" t="e">
        <f>I30+I36</f>
        <v>#DIV/0!</v>
      </c>
      <c r="L29" s="18"/>
    </row>
    <row r="30" spans="1:12" s="17" customFormat="1" ht="20.100000000000001" customHeight="1" outlineLevel="1" x14ac:dyDescent="0.25">
      <c r="A30" s="153" t="s">
        <v>72</v>
      </c>
      <c r="B30" s="154" t="s">
        <v>31</v>
      </c>
      <c r="C30" s="155"/>
      <c r="D30" s="76" t="s">
        <v>29</v>
      </c>
      <c r="E30" s="88" t="s">
        <v>20</v>
      </c>
      <c r="F30" s="77"/>
      <c r="G30" s="77"/>
      <c r="H30" s="69">
        <f>ROUND(SUM(H31:H35),2)</f>
        <v>0</v>
      </c>
      <c r="I30" s="121" t="e">
        <f>SUM(I31:I35)</f>
        <v>#DIV/0!</v>
      </c>
      <c r="L30" s="18"/>
    </row>
    <row r="31" spans="1:12" s="17" customFormat="1" ht="20.100000000000001" customHeight="1" outlineLevel="1" x14ac:dyDescent="0.25">
      <c r="A31" s="111" t="s">
        <v>73</v>
      </c>
      <c r="B31" s="78" t="s">
        <v>32</v>
      </c>
      <c r="C31" s="78" t="s">
        <v>33</v>
      </c>
      <c r="D31" s="79" t="s">
        <v>39</v>
      </c>
      <c r="E31" s="80" t="s">
        <v>40</v>
      </c>
      <c r="F31" s="81">
        <v>233.6</v>
      </c>
      <c r="G31" s="214"/>
      <c r="H31" s="72">
        <f t="shared" si="0"/>
        <v>0</v>
      </c>
      <c r="I31" s="122" t="e">
        <f>H31/$G$111</f>
        <v>#DIV/0!</v>
      </c>
      <c r="L31" s="18"/>
    </row>
    <row r="32" spans="1:12" s="17" customFormat="1" ht="20.100000000000001" customHeight="1" outlineLevel="1" x14ac:dyDescent="0.25">
      <c r="A32" s="112" t="s">
        <v>74</v>
      </c>
      <c r="B32" s="82" t="s">
        <v>32</v>
      </c>
      <c r="C32" s="82" t="s">
        <v>34</v>
      </c>
      <c r="D32" s="83" t="s">
        <v>42</v>
      </c>
      <c r="E32" s="84" t="s">
        <v>40</v>
      </c>
      <c r="F32" s="81">
        <v>178.85</v>
      </c>
      <c r="G32" s="214"/>
      <c r="H32" s="72">
        <f t="shared" si="0"/>
        <v>0</v>
      </c>
      <c r="I32" s="122" t="e">
        <f>H32/$G$111</f>
        <v>#DIV/0!</v>
      </c>
      <c r="L32" s="18"/>
    </row>
    <row r="33" spans="1:12" s="17" customFormat="1" ht="20.100000000000001" customHeight="1" outlineLevel="1" x14ac:dyDescent="0.25">
      <c r="A33" s="111" t="s">
        <v>75</v>
      </c>
      <c r="B33" s="78" t="s">
        <v>32</v>
      </c>
      <c r="C33" s="78" t="s">
        <v>35</v>
      </c>
      <c r="D33" s="79" t="s">
        <v>44</v>
      </c>
      <c r="E33" s="84" t="s">
        <v>40</v>
      </c>
      <c r="F33" s="85">
        <v>113.88</v>
      </c>
      <c r="G33" s="213"/>
      <c r="H33" s="72">
        <f t="shared" si="0"/>
        <v>0</v>
      </c>
      <c r="I33" s="122" t="e">
        <f>H33/$G$111</f>
        <v>#DIV/0!</v>
      </c>
      <c r="L33" s="18"/>
    </row>
    <row r="34" spans="1:12" s="17" customFormat="1" ht="20.100000000000001" customHeight="1" outlineLevel="1" x14ac:dyDescent="0.25">
      <c r="A34" s="112" t="s">
        <v>76</v>
      </c>
      <c r="B34" s="82" t="s">
        <v>32</v>
      </c>
      <c r="C34" s="82" t="s">
        <v>36</v>
      </c>
      <c r="D34" s="83" t="s">
        <v>46</v>
      </c>
      <c r="E34" s="84" t="s">
        <v>47</v>
      </c>
      <c r="F34" s="86">
        <v>2847</v>
      </c>
      <c r="G34" s="215"/>
      <c r="H34" s="72">
        <f t="shared" si="0"/>
        <v>0</v>
      </c>
      <c r="I34" s="122" t="e">
        <f>H34/$G$111</f>
        <v>#DIV/0!</v>
      </c>
      <c r="L34" s="18"/>
    </row>
    <row r="35" spans="1:12" s="17" customFormat="1" ht="20.100000000000001" customHeight="1" outlineLevel="1" x14ac:dyDescent="0.25">
      <c r="A35" s="111" t="s">
        <v>77</v>
      </c>
      <c r="B35" s="78" t="s">
        <v>32</v>
      </c>
      <c r="C35" s="78" t="s">
        <v>58</v>
      </c>
      <c r="D35" s="79" t="s">
        <v>65</v>
      </c>
      <c r="E35" s="84" t="s">
        <v>52</v>
      </c>
      <c r="F35" s="85">
        <v>730</v>
      </c>
      <c r="G35" s="213"/>
      <c r="H35" s="72">
        <f t="shared" si="0"/>
        <v>0</v>
      </c>
      <c r="I35" s="122" t="e">
        <f>H35/$G$111</f>
        <v>#DIV/0!</v>
      </c>
      <c r="L35" s="18"/>
    </row>
    <row r="36" spans="1:12" s="17" customFormat="1" ht="20.100000000000001" customHeight="1" outlineLevel="1" x14ac:dyDescent="0.25">
      <c r="A36" s="150" t="s">
        <v>78</v>
      </c>
      <c r="B36" s="151" t="s">
        <v>31</v>
      </c>
      <c r="C36" s="152"/>
      <c r="D36" s="87" t="s">
        <v>30</v>
      </c>
      <c r="E36" s="88" t="s">
        <v>20</v>
      </c>
      <c r="F36" s="89"/>
      <c r="G36" s="89"/>
      <c r="H36" s="69">
        <f>ROUND(SUM(H37:H38),2)</f>
        <v>0</v>
      </c>
      <c r="I36" s="121" t="e">
        <f>SUM(I37:I38)</f>
        <v>#DIV/0!</v>
      </c>
      <c r="L36" s="18"/>
    </row>
    <row r="37" spans="1:12" s="17" customFormat="1" ht="20.100000000000001" customHeight="1" outlineLevel="1" x14ac:dyDescent="0.25">
      <c r="A37" s="113" t="s">
        <v>79</v>
      </c>
      <c r="B37" s="20" t="s">
        <v>32</v>
      </c>
      <c r="C37" s="51" t="s">
        <v>50</v>
      </c>
      <c r="D37" s="52" t="s">
        <v>51</v>
      </c>
      <c r="E37" s="53" t="s">
        <v>52</v>
      </c>
      <c r="F37" s="81">
        <v>730</v>
      </c>
      <c r="G37" s="217"/>
      <c r="H37" s="72">
        <f t="shared" si="0"/>
        <v>0</v>
      </c>
      <c r="I37" s="122" t="e">
        <f>H37/$G$111</f>
        <v>#DIV/0!</v>
      </c>
      <c r="L37" s="18"/>
    </row>
    <row r="38" spans="1:12" s="17" customFormat="1" ht="20.100000000000001" customHeight="1" outlineLevel="1" x14ac:dyDescent="0.25">
      <c r="A38" s="111" t="s">
        <v>80</v>
      </c>
      <c r="B38" s="78" t="s">
        <v>32</v>
      </c>
      <c r="C38" s="78" t="s">
        <v>54</v>
      </c>
      <c r="D38" s="79" t="s">
        <v>55</v>
      </c>
      <c r="E38" s="84" t="s">
        <v>56</v>
      </c>
      <c r="F38" s="85">
        <v>1</v>
      </c>
      <c r="G38" s="213"/>
      <c r="H38" s="72">
        <f t="shared" si="0"/>
        <v>0</v>
      </c>
      <c r="I38" s="122" t="e">
        <f>H38/$G$111</f>
        <v>#DIV/0!</v>
      </c>
      <c r="L38" s="18"/>
    </row>
    <row r="39" spans="1:12" s="17" customFormat="1" ht="20.100000000000001" customHeight="1" outlineLevel="1" x14ac:dyDescent="0.25">
      <c r="A39" s="73"/>
      <c r="B39" s="74" t="s">
        <v>91</v>
      </c>
      <c r="C39" s="74"/>
      <c r="D39" s="50" t="s">
        <v>82</v>
      </c>
      <c r="E39" s="50"/>
      <c r="F39" s="75"/>
      <c r="G39" s="75"/>
      <c r="H39" s="98">
        <f>ROUND((H40+H45),2)</f>
        <v>0</v>
      </c>
      <c r="I39" s="123" t="e">
        <f>I40+I45</f>
        <v>#DIV/0!</v>
      </c>
      <c r="L39" s="18"/>
    </row>
    <row r="40" spans="1:12" s="17" customFormat="1" ht="20.100000000000001" customHeight="1" outlineLevel="1" x14ac:dyDescent="0.25">
      <c r="A40" s="153" t="s">
        <v>83</v>
      </c>
      <c r="B40" s="154" t="s">
        <v>31</v>
      </c>
      <c r="C40" s="155"/>
      <c r="D40" s="76" t="s">
        <v>29</v>
      </c>
      <c r="E40" s="88" t="s">
        <v>20</v>
      </c>
      <c r="F40" s="77"/>
      <c r="G40" s="77"/>
      <c r="H40" s="69">
        <f>ROUND(SUM(H41:H44),2)</f>
        <v>0</v>
      </c>
      <c r="I40" s="121" t="e">
        <f>SUM(I41:I44)</f>
        <v>#DIV/0!</v>
      </c>
      <c r="L40" s="18"/>
    </row>
    <row r="41" spans="1:12" s="17" customFormat="1" ht="20.100000000000001" customHeight="1" outlineLevel="1" x14ac:dyDescent="0.25">
      <c r="A41" s="111" t="s">
        <v>84</v>
      </c>
      <c r="B41" s="78" t="s">
        <v>32</v>
      </c>
      <c r="C41" s="78" t="s">
        <v>33</v>
      </c>
      <c r="D41" s="79" t="s">
        <v>39</v>
      </c>
      <c r="E41" s="80" t="s">
        <v>40</v>
      </c>
      <c r="F41" s="81">
        <v>640</v>
      </c>
      <c r="G41" s="214"/>
      <c r="H41" s="72">
        <f t="shared" si="0"/>
        <v>0</v>
      </c>
      <c r="I41" s="122" t="e">
        <f>H41/$G$111</f>
        <v>#DIV/0!</v>
      </c>
      <c r="L41" s="18"/>
    </row>
    <row r="42" spans="1:12" s="17" customFormat="1" ht="20.100000000000001" customHeight="1" outlineLevel="1" x14ac:dyDescent="0.25">
      <c r="A42" s="112" t="s">
        <v>85</v>
      </c>
      <c r="B42" s="82" t="s">
        <v>32</v>
      </c>
      <c r="C42" s="82" t="s">
        <v>34</v>
      </c>
      <c r="D42" s="83" t="s">
        <v>42</v>
      </c>
      <c r="E42" s="84" t="s">
        <v>40</v>
      </c>
      <c r="F42" s="81">
        <v>490</v>
      </c>
      <c r="G42" s="214"/>
      <c r="H42" s="72">
        <f t="shared" si="0"/>
        <v>0</v>
      </c>
      <c r="I42" s="122" t="e">
        <f>H42/$G$111</f>
        <v>#DIV/0!</v>
      </c>
      <c r="L42" s="18"/>
    </row>
    <row r="43" spans="1:12" s="17" customFormat="1" ht="20.100000000000001" customHeight="1" outlineLevel="1" x14ac:dyDescent="0.25">
      <c r="A43" s="111" t="s">
        <v>86</v>
      </c>
      <c r="B43" s="78" t="s">
        <v>32</v>
      </c>
      <c r="C43" s="78" t="s">
        <v>35</v>
      </c>
      <c r="D43" s="79" t="s">
        <v>44</v>
      </c>
      <c r="E43" s="84" t="s">
        <v>40</v>
      </c>
      <c r="F43" s="85">
        <v>312</v>
      </c>
      <c r="G43" s="213"/>
      <c r="H43" s="72">
        <f t="shared" si="0"/>
        <v>0</v>
      </c>
      <c r="I43" s="122" t="e">
        <f>H43/$G$111</f>
        <v>#DIV/0!</v>
      </c>
      <c r="L43" s="18"/>
    </row>
    <row r="44" spans="1:12" s="17" customFormat="1" ht="20.100000000000001" customHeight="1" outlineLevel="1" x14ac:dyDescent="0.25">
      <c r="A44" s="112" t="s">
        <v>87</v>
      </c>
      <c r="B44" s="82" t="s">
        <v>32</v>
      </c>
      <c r="C44" s="82" t="s">
        <v>36</v>
      </c>
      <c r="D44" s="83" t="s">
        <v>46</v>
      </c>
      <c r="E44" s="84" t="s">
        <v>47</v>
      </c>
      <c r="F44" s="86">
        <v>7800</v>
      </c>
      <c r="G44" s="215"/>
      <c r="H44" s="72">
        <f t="shared" si="0"/>
        <v>0</v>
      </c>
      <c r="I44" s="122" t="e">
        <f>H44/$G$111</f>
        <v>#DIV/0!</v>
      </c>
      <c r="L44" s="18"/>
    </row>
    <row r="45" spans="1:12" s="17" customFormat="1" ht="20.100000000000001" customHeight="1" outlineLevel="1" x14ac:dyDescent="0.25">
      <c r="A45" s="150" t="s">
        <v>88</v>
      </c>
      <c r="B45" s="151" t="s">
        <v>31</v>
      </c>
      <c r="C45" s="152"/>
      <c r="D45" s="87" t="s">
        <v>30</v>
      </c>
      <c r="E45" s="88" t="s">
        <v>20</v>
      </c>
      <c r="F45" s="89"/>
      <c r="G45" s="89"/>
      <c r="H45" s="69">
        <f>ROUND(SUM(H46:H47),2)</f>
        <v>0</v>
      </c>
      <c r="I45" s="121" t="e">
        <f>SUM(I46:I47)</f>
        <v>#DIV/0!</v>
      </c>
      <c r="L45" s="18"/>
    </row>
    <row r="46" spans="1:12" s="17" customFormat="1" ht="20.100000000000001" customHeight="1" outlineLevel="1" x14ac:dyDescent="0.25">
      <c r="A46" s="113" t="s">
        <v>89</v>
      </c>
      <c r="B46" s="19" t="s">
        <v>32</v>
      </c>
      <c r="C46" s="51" t="s">
        <v>50</v>
      </c>
      <c r="D46" s="52" t="s">
        <v>51</v>
      </c>
      <c r="E46" s="53" t="s">
        <v>52</v>
      </c>
      <c r="F46" s="81">
        <v>2000</v>
      </c>
      <c r="G46" s="217"/>
      <c r="H46" s="72">
        <f t="shared" si="0"/>
        <v>0</v>
      </c>
      <c r="I46" s="122" t="e">
        <f>H46/$G$111</f>
        <v>#DIV/0!</v>
      </c>
      <c r="L46" s="18"/>
    </row>
    <row r="47" spans="1:12" s="17" customFormat="1" ht="20.100000000000001" customHeight="1" outlineLevel="1" x14ac:dyDescent="0.25">
      <c r="A47" s="113" t="s">
        <v>90</v>
      </c>
      <c r="B47" s="20" t="s">
        <v>32</v>
      </c>
      <c r="C47" s="51" t="s">
        <v>54</v>
      </c>
      <c r="D47" s="52" t="s">
        <v>55</v>
      </c>
      <c r="E47" s="53" t="s">
        <v>56</v>
      </c>
      <c r="F47" s="81">
        <v>24</v>
      </c>
      <c r="G47" s="217"/>
      <c r="H47" s="72">
        <f t="shared" si="0"/>
        <v>0</v>
      </c>
      <c r="I47" s="122" t="e">
        <f>H47/$G$111</f>
        <v>#DIV/0!</v>
      </c>
      <c r="L47" s="18"/>
    </row>
    <row r="48" spans="1:12" s="17" customFormat="1" ht="20.100000000000001" customHeight="1" outlineLevel="1" x14ac:dyDescent="0.25">
      <c r="A48" s="93"/>
      <c r="B48" s="74" t="s">
        <v>130</v>
      </c>
      <c r="C48" s="74"/>
      <c r="D48" s="50" t="s">
        <v>92</v>
      </c>
      <c r="E48" s="50"/>
      <c r="F48" s="75"/>
      <c r="G48" s="75"/>
      <c r="H48" s="98">
        <f>ROUND((H49+H57+H59),2)</f>
        <v>0</v>
      </c>
      <c r="I48" s="123" t="e">
        <f>I49+I57+I59</f>
        <v>#DIV/0!</v>
      </c>
      <c r="L48" s="18"/>
    </row>
    <row r="49" spans="1:12" s="17" customFormat="1" ht="20.100000000000001" customHeight="1" outlineLevel="1" x14ac:dyDescent="0.25">
      <c r="A49" s="150" t="s">
        <v>104</v>
      </c>
      <c r="B49" s="151" t="s">
        <v>31</v>
      </c>
      <c r="C49" s="152"/>
      <c r="D49" s="87" t="s">
        <v>29</v>
      </c>
      <c r="E49" s="88" t="s">
        <v>20</v>
      </c>
      <c r="F49" s="89"/>
      <c r="G49" s="89"/>
      <c r="H49" s="69">
        <f>ROUND(SUM(H50:H56),2)</f>
        <v>0</v>
      </c>
      <c r="I49" s="121" t="e">
        <f>SUM(I50:I56)</f>
        <v>#DIV/0!</v>
      </c>
      <c r="L49" s="18"/>
    </row>
    <row r="50" spans="1:12" s="17" customFormat="1" ht="20.100000000000001" customHeight="1" outlineLevel="1" x14ac:dyDescent="0.25">
      <c r="A50" s="114" t="s">
        <v>105</v>
      </c>
      <c r="B50" s="90" t="s">
        <v>32</v>
      </c>
      <c r="C50" s="91" t="s">
        <v>93</v>
      </c>
      <c r="D50" s="52" t="s">
        <v>106</v>
      </c>
      <c r="E50" s="53" t="s">
        <v>40</v>
      </c>
      <c r="F50" s="81">
        <v>321.3</v>
      </c>
      <c r="G50" s="216"/>
      <c r="H50" s="72">
        <f t="shared" si="0"/>
        <v>0</v>
      </c>
      <c r="I50" s="122" t="e">
        <f t="shared" ref="I50:I56" si="1">H50/$G$111</f>
        <v>#DIV/0!</v>
      </c>
      <c r="L50" s="18"/>
    </row>
    <row r="51" spans="1:12" s="17" customFormat="1" ht="20.100000000000001" customHeight="1" outlineLevel="1" x14ac:dyDescent="0.25">
      <c r="A51" s="114" t="s">
        <v>107</v>
      </c>
      <c r="B51" s="90" t="s">
        <v>32</v>
      </c>
      <c r="C51" s="78" t="s">
        <v>94</v>
      </c>
      <c r="D51" s="52" t="s">
        <v>108</v>
      </c>
      <c r="E51" s="53" t="s">
        <v>47</v>
      </c>
      <c r="F51" s="81">
        <v>8032.5</v>
      </c>
      <c r="G51" s="216"/>
      <c r="H51" s="72">
        <f t="shared" si="0"/>
        <v>0</v>
      </c>
      <c r="I51" s="122" t="e">
        <f t="shared" si="1"/>
        <v>#DIV/0!</v>
      </c>
      <c r="L51" s="18"/>
    </row>
    <row r="52" spans="1:12" s="17" customFormat="1" ht="20.100000000000001" customHeight="1" outlineLevel="1" x14ac:dyDescent="0.25">
      <c r="A52" s="114" t="s">
        <v>109</v>
      </c>
      <c r="B52" s="90" t="s">
        <v>32</v>
      </c>
      <c r="C52" s="78" t="s">
        <v>35</v>
      </c>
      <c r="D52" s="52" t="s">
        <v>44</v>
      </c>
      <c r="E52" s="53" t="s">
        <v>40</v>
      </c>
      <c r="F52" s="85">
        <v>151.32</v>
      </c>
      <c r="G52" s="216"/>
      <c r="H52" s="72">
        <f t="shared" si="0"/>
        <v>0</v>
      </c>
      <c r="I52" s="122" t="e">
        <f t="shared" si="1"/>
        <v>#DIV/0!</v>
      </c>
      <c r="L52" s="18"/>
    </row>
    <row r="53" spans="1:12" s="17" customFormat="1" ht="20.100000000000001" customHeight="1" outlineLevel="1" x14ac:dyDescent="0.25">
      <c r="A53" s="114" t="s">
        <v>110</v>
      </c>
      <c r="B53" s="90" t="s">
        <v>32</v>
      </c>
      <c r="C53" s="78" t="s">
        <v>36</v>
      </c>
      <c r="D53" s="52" t="s">
        <v>46</v>
      </c>
      <c r="E53" s="53" t="s">
        <v>47</v>
      </c>
      <c r="F53" s="86">
        <v>3783</v>
      </c>
      <c r="G53" s="216"/>
      <c r="H53" s="72">
        <f t="shared" si="0"/>
        <v>0</v>
      </c>
      <c r="I53" s="122" t="e">
        <f t="shared" si="1"/>
        <v>#DIV/0!</v>
      </c>
      <c r="L53" s="18"/>
    </row>
    <row r="54" spans="1:12" s="17" customFormat="1" ht="20.100000000000001" customHeight="1" outlineLevel="1" x14ac:dyDescent="0.25">
      <c r="A54" s="114" t="s">
        <v>111</v>
      </c>
      <c r="B54" s="90" t="s">
        <v>32</v>
      </c>
      <c r="C54" s="78" t="s">
        <v>33</v>
      </c>
      <c r="D54" s="52" t="s">
        <v>39</v>
      </c>
      <c r="E54" s="53" t="s">
        <v>40</v>
      </c>
      <c r="F54" s="92">
        <v>310.39999999999998</v>
      </c>
      <c r="G54" s="216"/>
      <c r="H54" s="72">
        <f t="shared" si="0"/>
        <v>0</v>
      </c>
      <c r="I54" s="122" t="e">
        <f t="shared" si="1"/>
        <v>#DIV/0!</v>
      </c>
      <c r="L54" s="18"/>
    </row>
    <row r="55" spans="1:12" s="17" customFormat="1" ht="20.100000000000001" customHeight="1" outlineLevel="1" x14ac:dyDescent="0.25">
      <c r="A55" s="114" t="s">
        <v>112</v>
      </c>
      <c r="B55" s="90" t="s">
        <v>32</v>
      </c>
      <c r="C55" s="91" t="s">
        <v>34</v>
      </c>
      <c r="D55" s="52" t="s">
        <v>42</v>
      </c>
      <c r="E55" s="53" t="s">
        <v>40</v>
      </c>
      <c r="F55" s="81">
        <v>237.65</v>
      </c>
      <c r="G55" s="216"/>
      <c r="H55" s="72">
        <f t="shared" si="0"/>
        <v>0</v>
      </c>
      <c r="I55" s="122" t="e">
        <f t="shared" si="1"/>
        <v>#DIV/0!</v>
      </c>
      <c r="L55" s="18"/>
    </row>
    <row r="56" spans="1:12" s="17" customFormat="1" ht="20.100000000000001" customHeight="1" outlineLevel="1" x14ac:dyDescent="0.25">
      <c r="A56" s="114" t="s">
        <v>113</v>
      </c>
      <c r="B56" s="90" t="s">
        <v>32</v>
      </c>
      <c r="C56" s="91" t="s">
        <v>95</v>
      </c>
      <c r="D56" s="52" t="s">
        <v>114</v>
      </c>
      <c r="E56" s="53" t="s">
        <v>40</v>
      </c>
      <c r="F56" s="81">
        <v>214.2</v>
      </c>
      <c r="G56" s="216"/>
      <c r="H56" s="72">
        <f t="shared" si="0"/>
        <v>0</v>
      </c>
      <c r="I56" s="122" t="e">
        <f t="shared" si="1"/>
        <v>#DIV/0!</v>
      </c>
      <c r="L56" s="18"/>
    </row>
    <row r="57" spans="1:12" s="17" customFormat="1" ht="20.100000000000001" customHeight="1" outlineLevel="1" x14ac:dyDescent="0.25">
      <c r="A57" s="150" t="s">
        <v>115</v>
      </c>
      <c r="B57" s="151" t="s">
        <v>31</v>
      </c>
      <c r="C57" s="152"/>
      <c r="D57" s="87" t="s">
        <v>30</v>
      </c>
      <c r="E57" s="88" t="s">
        <v>20</v>
      </c>
      <c r="F57" s="89"/>
      <c r="G57" s="209"/>
      <c r="H57" s="69">
        <f>ROUND(SUM(H58),2)</f>
        <v>0</v>
      </c>
      <c r="I57" s="121" t="e">
        <f>I58</f>
        <v>#DIV/0!</v>
      </c>
      <c r="L57" s="18"/>
    </row>
    <row r="58" spans="1:12" s="17" customFormat="1" ht="20.100000000000001" customHeight="1" outlineLevel="1" x14ac:dyDescent="0.25">
      <c r="A58" s="114" t="s">
        <v>116</v>
      </c>
      <c r="B58" s="90" t="s">
        <v>32</v>
      </c>
      <c r="C58" s="78" t="s">
        <v>50</v>
      </c>
      <c r="D58" s="52" t="s">
        <v>51</v>
      </c>
      <c r="E58" s="53" t="s">
        <v>52</v>
      </c>
      <c r="F58" s="86">
        <v>460</v>
      </c>
      <c r="G58" s="216"/>
      <c r="H58" s="72">
        <f t="shared" si="0"/>
        <v>0</v>
      </c>
      <c r="I58" s="122" t="e">
        <f>H58/$G$111</f>
        <v>#DIV/0!</v>
      </c>
      <c r="L58" s="18"/>
    </row>
    <row r="59" spans="1:12" s="17" customFormat="1" ht="20.100000000000001" customHeight="1" outlineLevel="1" x14ac:dyDescent="0.25">
      <c r="A59" s="133"/>
      <c r="B59" s="134" t="s">
        <v>117</v>
      </c>
      <c r="C59" s="135"/>
      <c r="D59" s="76" t="s">
        <v>96</v>
      </c>
      <c r="E59" s="88" t="s">
        <v>20</v>
      </c>
      <c r="F59" s="77"/>
      <c r="G59" s="77"/>
      <c r="H59" s="69">
        <f>ROUND(SUM(H60:H65),2)</f>
        <v>0</v>
      </c>
      <c r="I59" s="121" t="e">
        <f>SUM(I60:I65)</f>
        <v>#DIV/0!</v>
      </c>
      <c r="L59" s="18"/>
    </row>
    <row r="60" spans="1:12" s="17" customFormat="1" ht="20.100000000000001" customHeight="1" outlineLevel="1" x14ac:dyDescent="0.25">
      <c r="A60" s="111" t="s">
        <v>118</v>
      </c>
      <c r="B60" s="78" t="s">
        <v>32</v>
      </c>
      <c r="C60" s="78" t="s">
        <v>97</v>
      </c>
      <c r="D60" s="79" t="s">
        <v>119</v>
      </c>
      <c r="E60" s="80" t="s">
        <v>40</v>
      </c>
      <c r="F60" s="81">
        <v>6.38</v>
      </c>
      <c r="G60" s="214"/>
      <c r="H60" s="72">
        <f t="shared" si="0"/>
        <v>0</v>
      </c>
      <c r="I60" s="122" t="e">
        <f t="shared" ref="I60:I65" si="2">H60/$G$111</f>
        <v>#DIV/0!</v>
      </c>
      <c r="L60" s="18"/>
    </row>
    <row r="61" spans="1:12" s="17" customFormat="1" ht="20.100000000000001" customHeight="1" outlineLevel="1" x14ac:dyDescent="0.25">
      <c r="A61" s="112" t="s">
        <v>120</v>
      </c>
      <c r="B61" s="82" t="s">
        <v>32</v>
      </c>
      <c r="C61" s="82" t="s">
        <v>98</v>
      </c>
      <c r="D61" s="83" t="s">
        <v>121</v>
      </c>
      <c r="E61" s="84" t="s">
        <v>122</v>
      </c>
      <c r="F61" s="81">
        <v>377.01</v>
      </c>
      <c r="G61" s="214"/>
      <c r="H61" s="72">
        <f t="shared" si="0"/>
        <v>0</v>
      </c>
      <c r="I61" s="122" t="e">
        <f t="shared" si="2"/>
        <v>#DIV/0!</v>
      </c>
      <c r="L61" s="18"/>
    </row>
    <row r="62" spans="1:12" s="17" customFormat="1" ht="20.100000000000001" customHeight="1" outlineLevel="1" x14ac:dyDescent="0.25">
      <c r="A62" s="111" t="s">
        <v>123</v>
      </c>
      <c r="B62" s="78" t="s">
        <v>32</v>
      </c>
      <c r="C62" s="78" t="s">
        <v>99</v>
      </c>
      <c r="D62" s="79" t="s">
        <v>124</v>
      </c>
      <c r="E62" s="84" t="s">
        <v>40</v>
      </c>
      <c r="F62" s="85">
        <v>53.11</v>
      </c>
      <c r="G62" s="213"/>
      <c r="H62" s="72">
        <f t="shared" si="0"/>
        <v>0</v>
      </c>
      <c r="I62" s="122" t="e">
        <f t="shared" si="2"/>
        <v>#DIV/0!</v>
      </c>
      <c r="L62" s="18"/>
    </row>
    <row r="63" spans="1:12" s="17" customFormat="1" ht="20.100000000000001" customHeight="1" outlineLevel="1" x14ac:dyDescent="0.25">
      <c r="A63" s="112" t="s">
        <v>125</v>
      </c>
      <c r="B63" s="82" t="s">
        <v>32</v>
      </c>
      <c r="C63" s="82" t="s">
        <v>100</v>
      </c>
      <c r="D63" s="83" t="s">
        <v>126</v>
      </c>
      <c r="E63" s="84" t="s">
        <v>127</v>
      </c>
      <c r="F63" s="86">
        <v>1710</v>
      </c>
      <c r="G63" s="215"/>
      <c r="H63" s="72">
        <f t="shared" si="0"/>
        <v>0</v>
      </c>
      <c r="I63" s="122" t="e">
        <f t="shared" si="2"/>
        <v>#DIV/0!</v>
      </c>
      <c r="L63" s="18"/>
    </row>
    <row r="64" spans="1:12" s="17" customFormat="1" ht="20.100000000000001" customHeight="1" outlineLevel="1" x14ac:dyDescent="0.25">
      <c r="A64" s="111" t="s">
        <v>128</v>
      </c>
      <c r="B64" s="78" t="s">
        <v>101</v>
      </c>
      <c r="C64" s="78" t="s">
        <v>102</v>
      </c>
      <c r="D64" s="79" t="s">
        <v>129</v>
      </c>
      <c r="E64" s="84" t="s">
        <v>122</v>
      </c>
      <c r="F64" s="85">
        <v>3060</v>
      </c>
      <c r="G64" s="213"/>
      <c r="H64" s="72">
        <f t="shared" si="0"/>
        <v>0</v>
      </c>
      <c r="I64" s="122" t="e">
        <f t="shared" si="2"/>
        <v>#DIV/0!</v>
      </c>
      <c r="L64" s="18"/>
    </row>
    <row r="65" spans="1:12" s="17" customFormat="1" ht="20.100000000000001" customHeight="1" outlineLevel="1" x14ac:dyDescent="0.25">
      <c r="A65" s="111" t="s">
        <v>147</v>
      </c>
      <c r="B65" s="78" t="s">
        <v>103</v>
      </c>
      <c r="C65" s="78" t="s">
        <v>151</v>
      </c>
      <c r="D65" s="79" t="s">
        <v>152</v>
      </c>
      <c r="E65" s="84" t="s">
        <v>122</v>
      </c>
      <c r="F65" s="85">
        <v>1530</v>
      </c>
      <c r="G65" s="213"/>
      <c r="H65" s="72">
        <f t="shared" si="0"/>
        <v>0</v>
      </c>
      <c r="I65" s="122" t="e">
        <f t="shared" si="2"/>
        <v>#DIV/0!</v>
      </c>
      <c r="L65" s="18"/>
    </row>
    <row r="66" spans="1:12" s="17" customFormat="1" ht="20.100000000000001" customHeight="1" outlineLevel="1" x14ac:dyDescent="0.25">
      <c r="A66" s="93"/>
      <c r="B66" s="74" t="s">
        <v>148</v>
      </c>
      <c r="C66" s="74"/>
      <c r="D66" s="50" t="s">
        <v>131</v>
      </c>
      <c r="E66" s="50"/>
      <c r="F66" s="75"/>
      <c r="G66" s="75"/>
      <c r="H66" s="98">
        <f>ROUND((H67+H73+H76),2)</f>
        <v>0</v>
      </c>
      <c r="I66" s="123" t="e">
        <f>I67+I73+I76</f>
        <v>#DIV/0!</v>
      </c>
      <c r="L66" s="18"/>
    </row>
    <row r="67" spans="1:12" s="17" customFormat="1" ht="20.100000000000001" customHeight="1" outlineLevel="1" x14ac:dyDescent="0.25">
      <c r="A67" s="133"/>
      <c r="B67" s="134" t="s">
        <v>132</v>
      </c>
      <c r="C67" s="135"/>
      <c r="D67" s="76" t="s">
        <v>29</v>
      </c>
      <c r="E67" s="94"/>
      <c r="F67" s="77"/>
      <c r="G67" s="77"/>
      <c r="H67" s="77">
        <f>ROUND(SUM(H68:H72),2)</f>
        <v>0</v>
      </c>
      <c r="I67" s="121" t="e">
        <f>SUM(I68:I72)</f>
        <v>#DIV/0!</v>
      </c>
      <c r="L67" s="18"/>
    </row>
    <row r="68" spans="1:12" s="17" customFormat="1" ht="20.100000000000001" customHeight="1" outlineLevel="1" x14ac:dyDescent="0.25">
      <c r="A68" s="112" t="s">
        <v>133</v>
      </c>
      <c r="B68" s="82" t="s">
        <v>32</v>
      </c>
      <c r="C68" s="82" t="s">
        <v>35</v>
      </c>
      <c r="D68" s="83" t="s">
        <v>44</v>
      </c>
      <c r="E68" s="84" t="s">
        <v>40</v>
      </c>
      <c r="F68" s="81">
        <v>48</v>
      </c>
      <c r="G68" s="214"/>
      <c r="H68" s="72">
        <f t="shared" si="0"/>
        <v>0</v>
      </c>
      <c r="I68" s="122" t="e">
        <f>H68/$G$111</f>
        <v>#DIV/0!</v>
      </c>
      <c r="L68" s="18"/>
    </row>
    <row r="69" spans="1:12" s="17" customFormat="1" ht="20.100000000000001" customHeight="1" outlineLevel="1" x14ac:dyDescent="0.25">
      <c r="A69" s="111" t="s">
        <v>134</v>
      </c>
      <c r="B69" s="78" t="s">
        <v>32</v>
      </c>
      <c r="C69" s="78" t="s">
        <v>36</v>
      </c>
      <c r="D69" s="79" t="s">
        <v>46</v>
      </c>
      <c r="E69" s="84" t="s">
        <v>47</v>
      </c>
      <c r="F69" s="85">
        <v>1200</v>
      </c>
      <c r="G69" s="213"/>
      <c r="H69" s="72">
        <f t="shared" si="0"/>
        <v>0</v>
      </c>
      <c r="I69" s="122" t="e">
        <f>H69/$G$111</f>
        <v>#DIV/0!</v>
      </c>
      <c r="L69" s="18"/>
    </row>
    <row r="70" spans="1:12" s="17" customFormat="1" ht="20.100000000000001" customHeight="1" outlineLevel="1" x14ac:dyDescent="0.25">
      <c r="A70" s="112" t="s">
        <v>135</v>
      </c>
      <c r="B70" s="82" t="s">
        <v>32</v>
      </c>
      <c r="C70" s="82" t="s">
        <v>58</v>
      </c>
      <c r="D70" s="83" t="s">
        <v>65</v>
      </c>
      <c r="E70" s="84" t="s">
        <v>52</v>
      </c>
      <c r="F70" s="81">
        <v>60</v>
      </c>
      <c r="G70" s="214"/>
      <c r="H70" s="72">
        <f t="shared" si="0"/>
        <v>0</v>
      </c>
      <c r="I70" s="122" t="e">
        <f>H70/$G$111</f>
        <v>#DIV/0!</v>
      </c>
      <c r="L70" s="18"/>
    </row>
    <row r="71" spans="1:12" s="17" customFormat="1" ht="20.100000000000001" customHeight="1" outlineLevel="1" x14ac:dyDescent="0.25">
      <c r="A71" s="111" t="s">
        <v>136</v>
      </c>
      <c r="B71" s="78" t="s">
        <v>32</v>
      </c>
      <c r="C71" s="78" t="s">
        <v>33</v>
      </c>
      <c r="D71" s="79" t="s">
        <v>39</v>
      </c>
      <c r="E71" s="84" t="s">
        <v>40</v>
      </c>
      <c r="F71" s="85">
        <v>48</v>
      </c>
      <c r="G71" s="213"/>
      <c r="H71" s="72">
        <f t="shared" si="0"/>
        <v>0</v>
      </c>
      <c r="I71" s="122" t="e">
        <f>H71/$G$111</f>
        <v>#DIV/0!</v>
      </c>
      <c r="L71" s="18"/>
    </row>
    <row r="72" spans="1:12" s="17" customFormat="1" ht="20.100000000000001" customHeight="1" outlineLevel="1" x14ac:dyDescent="0.25">
      <c r="A72" s="112" t="s">
        <v>137</v>
      </c>
      <c r="B72" s="82" t="s">
        <v>32</v>
      </c>
      <c r="C72" s="82" t="s">
        <v>34</v>
      </c>
      <c r="D72" s="83" t="s">
        <v>42</v>
      </c>
      <c r="E72" s="84" t="s">
        <v>40</v>
      </c>
      <c r="F72" s="81">
        <v>36.75</v>
      </c>
      <c r="G72" s="214"/>
      <c r="H72" s="72">
        <f t="shared" si="0"/>
        <v>0</v>
      </c>
      <c r="I72" s="122" t="e">
        <f>H72/$G$111</f>
        <v>#DIV/0!</v>
      </c>
      <c r="L72" s="18"/>
    </row>
    <row r="73" spans="1:12" s="17" customFormat="1" ht="20.100000000000001" customHeight="1" outlineLevel="1" x14ac:dyDescent="0.25">
      <c r="A73" s="133"/>
      <c r="B73" s="134" t="s">
        <v>138</v>
      </c>
      <c r="C73" s="135"/>
      <c r="D73" s="76" t="s">
        <v>30</v>
      </c>
      <c r="E73" s="88" t="s">
        <v>20</v>
      </c>
      <c r="F73" s="77"/>
      <c r="G73" s="77"/>
      <c r="H73" s="69">
        <f>ROUND(SUM(H74:H75),2)</f>
        <v>0</v>
      </c>
      <c r="I73" s="121" t="e">
        <f>SUM(I74:I75)</f>
        <v>#DIV/0!</v>
      </c>
      <c r="L73" s="18"/>
    </row>
    <row r="74" spans="1:12" s="17" customFormat="1" ht="20.100000000000001" customHeight="1" outlineLevel="1" x14ac:dyDescent="0.25">
      <c r="A74" s="112" t="s">
        <v>139</v>
      </c>
      <c r="B74" s="82" t="s">
        <v>32</v>
      </c>
      <c r="C74" s="82" t="s">
        <v>50</v>
      </c>
      <c r="D74" s="83" t="s">
        <v>51</v>
      </c>
      <c r="E74" s="84" t="s">
        <v>52</v>
      </c>
      <c r="F74" s="81">
        <v>60</v>
      </c>
      <c r="G74" s="214"/>
      <c r="H74" s="72">
        <f t="shared" si="0"/>
        <v>0</v>
      </c>
      <c r="I74" s="122" t="e">
        <f>H74/$G$111</f>
        <v>#DIV/0!</v>
      </c>
      <c r="L74" s="18"/>
    </row>
    <row r="75" spans="1:12" s="17" customFormat="1" ht="20.100000000000001" customHeight="1" outlineLevel="1" x14ac:dyDescent="0.25">
      <c r="A75" s="111" t="s">
        <v>140</v>
      </c>
      <c r="B75" s="78" t="s">
        <v>32</v>
      </c>
      <c r="C75" s="78" t="s">
        <v>54</v>
      </c>
      <c r="D75" s="79" t="s">
        <v>55</v>
      </c>
      <c r="E75" s="84" t="s">
        <v>56</v>
      </c>
      <c r="F75" s="85">
        <v>2</v>
      </c>
      <c r="G75" s="213"/>
      <c r="H75" s="72">
        <f t="shared" si="0"/>
        <v>0</v>
      </c>
      <c r="I75" s="122" t="e">
        <f>H75/$G$111</f>
        <v>#DIV/0!</v>
      </c>
      <c r="L75" s="18"/>
    </row>
    <row r="76" spans="1:12" s="17" customFormat="1" ht="20.100000000000001" customHeight="1" outlineLevel="1" x14ac:dyDescent="0.25">
      <c r="A76" s="133"/>
      <c r="B76" s="134" t="s">
        <v>141</v>
      </c>
      <c r="C76" s="135"/>
      <c r="D76" s="76" t="s">
        <v>96</v>
      </c>
      <c r="E76" s="88" t="s">
        <v>20</v>
      </c>
      <c r="F76" s="77"/>
      <c r="G76" s="77"/>
      <c r="H76" s="69">
        <f>ROUND(SUM(H77:H82),2)</f>
        <v>0</v>
      </c>
      <c r="I76" s="121" t="e">
        <f>SUM(I77:I82)</f>
        <v>#DIV/0!</v>
      </c>
      <c r="L76" s="18"/>
    </row>
    <row r="77" spans="1:12" s="17" customFormat="1" ht="20.100000000000001" customHeight="1" outlineLevel="1" x14ac:dyDescent="0.25">
      <c r="A77" s="112" t="s">
        <v>142</v>
      </c>
      <c r="B77" s="82" t="s">
        <v>32</v>
      </c>
      <c r="C77" s="82" t="s">
        <v>97</v>
      </c>
      <c r="D77" s="83" t="s">
        <v>119</v>
      </c>
      <c r="E77" s="84" t="s">
        <v>40</v>
      </c>
      <c r="F77" s="81">
        <v>1.1299999999999999</v>
      </c>
      <c r="G77" s="214"/>
      <c r="H77" s="72">
        <f t="shared" ref="H77:H82" si="3">ROUND((G77*F77),2)</f>
        <v>0</v>
      </c>
      <c r="I77" s="122" t="e">
        <f>H70/$G$111</f>
        <v>#DIV/0!</v>
      </c>
      <c r="L77" s="18"/>
    </row>
    <row r="78" spans="1:12" s="17" customFormat="1" ht="20.100000000000001" customHeight="1" outlineLevel="1" x14ac:dyDescent="0.25">
      <c r="A78" s="111" t="s">
        <v>143</v>
      </c>
      <c r="B78" s="78" t="s">
        <v>32</v>
      </c>
      <c r="C78" s="78" t="s">
        <v>98</v>
      </c>
      <c r="D78" s="79" t="s">
        <v>121</v>
      </c>
      <c r="E78" s="84" t="s">
        <v>122</v>
      </c>
      <c r="F78" s="85">
        <v>67.41</v>
      </c>
      <c r="G78" s="213"/>
      <c r="H78" s="72">
        <f t="shared" si="3"/>
        <v>0</v>
      </c>
      <c r="I78" s="122" t="e">
        <f>H78/$G$111</f>
        <v>#DIV/0!</v>
      </c>
      <c r="L78" s="18"/>
    </row>
    <row r="79" spans="1:12" s="17" customFormat="1" ht="20.100000000000001" customHeight="1" outlineLevel="1" x14ac:dyDescent="0.25">
      <c r="A79" s="112" t="s">
        <v>144</v>
      </c>
      <c r="B79" s="82" t="s">
        <v>32</v>
      </c>
      <c r="C79" s="82" t="s">
        <v>99</v>
      </c>
      <c r="D79" s="83" t="s">
        <v>124</v>
      </c>
      <c r="E79" s="84" t="s">
        <v>40</v>
      </c>
      <c r="F79" s="81">
        <v>6.75</v>
      </c>
      <c r="G79" s="214"/>
      <c r="H79" s="72">
        <f t="shared" si="3"/>
        <v>0</v>
      </c>
      <c r="I79" s="122" t="e">
        <f>H79/$G$111</f>
        <v>#DIV/0!</v>
      </c>
      <c r="L79" s="18"/>
    </row>
    <row r="80" spans="1:12" s="17" customFormat="1" ht="20.100000000000001" customHeight="1" outlineLevel="1" x14ac:dyDescent="0.25">
      <c r="A80" s="111" t="s">
        <v>145</v>
      </c>
      <c r="B80" s="78" t="s">
        <v>32</v>
      </c>
      <c r="C80" s="78" t="s">
        <v>100</v>
      </c>
      <c r="D80" s="79" t="s">
        <v>126</v>
      </c>
      <c r="E80" s="84" t="s">
        <v>127</v>
      </c>
      <c r="F80" s="85">
        <v>305.8</v>
      </c>
      <c r="G80" s="213"/>
      <c r="H80" s="72">
        <f t="shared" si="3"/>
        <v>0</v>
      </c>
      <c r="I80" s="122" t="e">
        <f>H80/$G$111</f>
        <v>#DIV/0!</v>
      </c>
      <c r="L80" s="18"/>
    </row>
    <row r="81" spans="1:12" s="17" customFormat="1" ht="20.100000000000001" customHeight="1" outlineLevel="1" x14ac:dyDescent="0.25">
      <c r="A81" s="112" t="s">
        <v>146</v>
      </c>
      <c r="B81" s="82" t="s">
        <v>101</v>
      </c>
      <c r="C81" s="82" t="s">
        <v>102</v>
      </c>
      <c r="D81" s="83" t="s">
        <v>129</v>
      </c>
      <c r="E81" s="84" t="s">
        <v>122</v>
      </c>
      <c r="F81" s="81">
        <v>540</v>
      </c>
      <c r="G81" s="214"/>
      <c r="H81" s="72">
        <f t="shared" si="3"/>
        <v>0</v>
      </c>
      <c r="I81" s="122" t="e">
        <f>H81/$G$111</f>
        <v>#DIV/0!</v>
      </c>
      <c r="L81" s="18"/>
    </row>
    <row r="82" spans="1:12" s="17" customFormat="1" ht="20.100000000000001" customHeight="1" outlineLevel="1" x14ac:dyDescent="0.25">
      <c r="A82" s="115" t="s">
        <v>147</v>
      </c>
      <c r="B82" s="116" t="s">
        <v>103</v>
      </c>
      <c r="C82" s="116" t="s">
        <v>151</v>
      </c>
      <c r="D82" s="117" t="s">
        <v>152</v>
      </c>
      <c r="E82" s="118" t="s">
        <v>122</v>
      </c>
      <c r="F82" s="119">
        <v>270</v>
      </c>
      <c r="G82" s="212"/>
      <c r="H82" s="120">
        <f t="shared" si="3"/>
        <v>0</v>
      </c>
      <c r="I82" s="129" t="e">
        <f>H82/$G$111</f>
        <v>#DIV/0!</v>
      </c>
      <c r="L82" s="18"/>
    </row>
    <row r="83" spans="1:12" s="17" customFormat="1" ht="20.100000000000001" customHeight="1" outlineLevel="1" x14ac:dyDescent="0.25">
      <c r="A83" s="93"/>
      <c r="B83" s="74" t="s">
        <v>157</v>
      </c>
      <c r="C83" s="74"/>
      <c r="D83" s="50" t="s">
        <v>158</v>
      </c>
      <c r="E83" s="50"/>
      <c r="F83" s="75"/>
      <c r="G83" s="75"/>
      <c r="H83" s="98">
        <f>H84+H90</f>
        <v>0</v>
      </c>
      <c r="I83" s="131" t="e">
        <f>I84+I90</f>
        <v>#DIV/0!</v>
      </c>
      <c r="L83" s="18"/>
    </row>
    <row r="84" spans="1:12" s="17" customFormat="1" ht="20.100000000000001" customHeight="1" outlineLevel="1" x14ac:dyDescent="0.25">
      <c r="A84" s="133"/>
      <c r="B84" s="134" t="s">
        <v>159</v>
      </c>
      <c r="C84" s="135"/>
      <c r="D84" s="76" t="s">
        <v>29</v>
      </c>
      <c r="E84" s="94" t="str">
        <f>E76</f>
        <v>R$</v>
      </c>
      <c r="F84" s="77"/>
      <c r="G84" s="77"/>
      <c r="H84" s="77">
        <f>ROUND((SUM(H85:H89)),2)</f>
        <v>0</v>
      </c>
      <c r="I84" s="130" t="e">
        <f>SUM(I85:I89)</f>
        <v>#DIV/0!</v>
      </c>
      <c r="L84" s="18"/>
    </row>
    <row r="85" spans="1:12" s="17" customFormat="1" ht="20.100000000000001" customHeight="1" outlineLevel="1" x14ac:dyDescent="0.25">
      <c r="A85" s="112" t="s">
        <v>160</v>
      </c>
      <c r="B85" s="82" t="s">
        <v>32</v>
      </c>
      <c r="C85" s="82" t="s">
        <v>35</v>
      </c>
      <c r="D85" s="83" t="s">
        <v>44</v>
      </c>
      <c r="E85" s="84" t="s">
        <v>40</v>
      </c>
      <c r="F85" s="81">
        <v>14.04</v>
      </c>
      <c r="G85" s="214"/>
      <c r="H85" s="72">
        <f t="shared" ref="H85:H89" si="4">ROUND((G85*F85),2)</f>
        <v>0</v>
      </c>
      <c r="I85" s="122" t="e">
        <f>H85/$G$111</f>
        <v>#DIV/0!</v>
      </c>
      <c r="L85" s="18"/>
    </row>
    <row r="86" spans="1:12" s="17" customFormat="1" ht="20.100000000000001" customHeight="1" outlineLevel="1" x14ac:dyDescent="0.25">
      <c r="A86" s="111" t="s">
        <v>161</v>
      </c>
      <c r="B86" s="78" t="s">
        <v>32</v>
      </c>
      <c r="C86" s="78" t="s">
        <v>36</v>
      </c>
      <c r="D86" s="79" t="s">
        <v>46</v>
      </c>
      <c r="E86" s="84" t="s">
        <v>47</v>
      </c>
      <c r="F86" s="85">
        <f>F85*25</f>
        <v>351</v>
      </c>
      <c r="G86" s="213"/>
      <c r="H86" s="72">
        <f t="shared" si="4"/>
        <v>0</v>
      </c>
      <c r="I86" s="122" t="e">
        <f>H86/$G$111</f>
        <v>#DIV/0!</v>
      </c>
      <c r="L86" s="18"/>
    </row>
    <row r="87" spans="1:12" s="17" customFormat="1" ht="20.100000000000001" customHeight="1" outlineLevel="1" x14ac:dyDescent="0.25">
      <c r="A87" s="112" t="s">
        <v>162</v>
      </c>
      <c r="B87" s="82" t="s">
        <v>32</v>
      </c>
      <c r="C87" s="82" t="s">
        <v>33</v>
      </c>
      <c r="D87" s="83" t="s">
        <v>39</v>
      </c>
      <c r="E87" s="84" t="s">
        <v>40</v>
      </c>
      <c r="F87" s="81">
        <v>28.8</v>
      </c>
      <c r="G87" s="214"/>
      <c r="H87" s="72">
        <f t="shared" si="4"/>
        <v>0</v>
      </c>
      <c r="I87" s="122" t="e">
        <f>H87/$G$111</f>
        <v>#DIV/0!</v>
      </c>
      <c r="L87" s="18"/>
    </row>
    <row r="88" spans="1:12" s="17" customFormat="1" ht="20.100000000000001" customHeight="1" outlineLevel="1" x14ac:dyDescent="0.25">
      <c r="A88" s="112" t="s">
        <v>163</v>
      </c>
      <c r="B88" s="82" t="s">
        <v>32</v>
      </c>
      <c r="C88" s="82" t="s">
        <v>34</v>
      </c>
      <c r="D88" s="83" t="s">
        <v>42</v>
      </c>
      <c r="E88" s="84" t="s">
        <v>40</v>
      </c>
      <c r="F88" s="81">
        <v>22.05</v>
      </c>
      <c r="G88" s="214"/>
      <c r="H88" s="72">
        <f t="shared" si="4"/>
        <v>0</v>
      </c>
      <c r="I88" s="122" t="e">
        <f>H88/$G$111</f>
        <v>#DIV/0!</v>
      </c>
      <c r="L88" s="18"/>
    </row>
    <row r="89" spans="1:12" s="17" customFormat="1" ht="20.100000000000001" customHeight="1" outlineLevel="1" x14ac:dyDescent="0.25">
      <c r="A89" s="111" t="s">
        <v>168</v>
      </c>
      <c r="B89" s="78" t="s">
        <v>32</v>
      </c>
      <c r="C89" s="78" t="s">
        <v>58</v>
      </c>
      <c r="D89" s="79" t="s">
        <v>65</v>
      </c>
      <c r="E89" s="84" t="s">
        <v>52</v>
      </c>
      <c r="F89" s="85">
        <v>90</v>
      </c>
      <c r="G89" s="213"/>
      <c r="H89" s="72">
        <f t="shared" si="4"/>
        <v>0</v>
      </c>
      <c r="I89" s="122" t="e">
        <f>H89/$G$111</f>
        <v>#DIV/0!</v>
      </c>
      <c r="L89" s="18"/>
    </row>
    <row r="90" spans="1:12" s="17" customFormat="1" ht="20.100000000000001" customHeight="1" outlineLevel="1" x14ac:dyDescent="0.25">
      <c r="A90" s="133"/>
      <c r="B90" s="134" t="s">
        <v>164</v>
      </c>
      <c r="C90" s="135"/>
      <c r="D90" s="76" t="s">
        <v>165</v>
      </c>
      <c r="E90" s="88" t="s">
        <v>20</v>
      </c>
      <c r="F90" s="77"/>
      <c r="G90" s="77"/>
      <c r="H90" s="77">
        <f>H91+H92</f>
        <v>0</v>
      </c>
      <c r="I90" s="121" t="e">
        <f>SUM(I91:I92)</f>
        <v>#DIV/0!</v>
      </c>
      <c r="L90" s="18"/>
    </row>
    <row r="91" spans="1:12" s="17" customFormat="1" ht="20.100000000000001" customHeight="1" outlineLevel="1" x14ac:dyDescent="0.25">
      <c r="A91" s="112" t="s">
        <v>166</v>
      </c>
      <c r="B91" s="82" t="s">
        <v>32</v>
      </c>
      <c r="C91" s="82" t="s">
        <v>50</v>
      </c>
      <c r="D91" s="83" t="s">
        <v>51</v>
      </c>
      <c r="E91" s="84" t="s">
        <v>52</v>
      </c>
      <c r="F91" s="81">
        <v>90</v>
      </c>
      <c r="G91" s="214"/>
      <c r="H91" s="72">
        <f>ROUND((G91*F91),2)</f>
        <v>0</v>
      </c>
      <c r="I91" s="122" t="e">
        <f>H91/$G$111</f>
        <v>#DIV/0!</v>
      </c>
      <c r="L91" s="18"/>
    </row>
    <row r="92" spans="1:12" s="17" customFormat="1" ht="20.100000000000001" customHeight="1" outlineLevel="1" x14ac:dyDescent="0.25">
      <c r="A92" s="111" t="s">
        <v>167</v>
      </c>
      <c r="B92" s="78" t="s">
        <v>32</v>
      </c>
      <c r="C92" s="78" t="s">
        <v>54</v>
      </c>
      <c r="D92" s="79" t="s">
        <v>55</v>
      </c>
      <c r="E92" s="84" t="s">
        <v>56</v>
      </c>
      <c r="F92" s="85">
        <v>1</v>
      </c>
      <c r="G92" s="213"/>
      <c r="H92" s="72">
        <f>ROUND((G92*F92),2)</f>
        <v>0</v>
      </c>
      <c r="I92" s="122" t="e">
        <f>H92/$G$111</f>
        <v>#DIV/0!</v>
      </c>
      <c r="L92" s="18"/>
    </row>
    <row r="93" spans="1:12" s="17" customFormat="1" ht="20.100000000000001" customHeight="1" outlineLevel="1" x14ac:dyDescent="0.25">
      <c r="A93" s="93"/>
      <c r="B93" s="74" t="s">
        <v>169</v>
      </c>
      <c r="C93" s="74"/>
      <c r="D93" s="50" t="s">
        <v>170</v>
      </c>
      <c r="E93" s="50"/>
      <c r="F93" s="75"/>
      <c r="G93" s="75"/>
      <c r="H93" s="98">
        <f>SUM(H94+H100)</f>
        <v>0</v>
      </c>
      <c r="I93" s="131" t="e">
        <f>I94+I100</f>
        <v>#DIV/0!</v>
      </c>
      <c r="L93" s="18"/>
    </row>
    <row r="94" spans="1:12" s="17" customFormat="1" ht="20.100000000000001" customHeight="1" outlineLevel="1" x14ac:dyDescent="0.25">
      <c r="A94" s="133"/>
      <c r="B94" s="134" t="s">
        <v>171</v>
      </c>
      <c r="C94" s="135"/>
      <c r="D94" s="76" t="s">
        <v>29</v>
      </c>
      <c r="E94" s="88"/>
      <c r="F94" s="77"/>
      <c r="G94" s="77"/>
      <c r="H94" s="77">
        <f>SUM(H95:H99)</f>
        <v>0</v>
      </c>
      <c r="I94" s="121" t="e">
        <f>SUM(I95:I99)</f>
        <v>#DIV/0!</v>
      </c>
      <c r="L94" s="18"/>
    </row>
    <row r="95" spans="1:12" s="17" customFormat="1" ht="20.100000000000001" customHeight="1" outlineLevel="1" x14ac:dyDescent="0.25">
      <c r="A95" s="111" t="s">
        <v>172</v>
      </c>
      <c r="B95" s="78" t="s">
        <v>32</v>
      </c>
      <c r="C95" s="78" t="s">
        <v>35</v>
      </c>
      <c r="D95" s="79" t="s">
        <v>44</v>
      </c>
      <c r="E95" s="84" t="s">
        <v>40</v>
      </c>
      <c r="F95" s="85">
        <v>6.71</v>
      </c>
      <c r="G95" s="213"/>
      <c r="H95" s="72">
        <f>ROUND((G95*F95),2)</f>
        <v>0</v>
      </c>
      <c r="I95" s="122" t="e">
        <f>H95/$G$111</f>
        <v>#DIV/0!</v>
      </c>
      <c r="L95" s="18"/>
    </row>
    <row r="96" spans="1:12" s="17" customFormat="1" ht="20.100000000000001" customHeight="1" outlineLevel="1" x14ac:dyDescent="0.25">
      <c r="A96" s="112" t="s">
        <v>173</v>
      </c>
      <c r="B96" s="82" t="s">
        <v>32</v>
      </c>
      <c r="C96" s="82" t="s">
        <v>36</v>
      </c>
      <c r="D96" s="83" t="s">
        <v>46</v>
      </c>
      <c r="E96" s="84" t="s">
        <v>47</v>
      </c>
      <c r="F96" s="81">
        <v>167.75</v>
      </c>
      <c r="G96" s="214"/>
      <c r="H96" s="72">
        <f t="shared" ref="H96:H99" si="5">ROUND((G96*F96),2)</f>
        <v>0</v>
      </c>
      <c r="I96" s="122" t="e">
        <f t="shared" ref="I96:I100" si="6">H96/$G$111</f>
        <v>#DIV/0!</v>
      </c>
      <c r="L96" s="18"/>
    </row>
    <row r="97" spans="1:12" s="17" customFormat="1" ht="20.100000000000001" customHeight="1" outlineLevel="1" x14ac:dyDescent="0.25">
      <c r="A97" s="111" t="s">
        <v>174</v>
      </c>
      <c r="B97" s="78" t="s">
        <v>32</v>
      </c>
      <c r="C97" s="78" t="s">
        <v>33</v>
      </c>
      <c r="D97" s="79" t="s">
        <v>39</v>
      </c>
      <c r="E97" s="84" t="s">
        <v>40</v>
      </c>
      <c r="F97" s="85">
        <v>13.73</v>
      </c>
      <c r="G97" s="213"/>
      <c r="H97" s="72">
        <f t="shared" si="5"/>
        <v>0</v>
      </c>
      <c r="I97" s="122" t="e">
        <f t="shared" si="6"/>
        <v>#DIV/0!</v>
      </c>
      <c r="L97" s="18"/>
    </row>
    <row r="98" spans="1:12" s="17" customFormat="1" ht="20.100000000000001" customHeight="1" outlineLevel="1" x14ac:dyDescent="0.25">
      <c r="A98" s="112" t="s">
        <v>175</v>
      </c>
      <c r="B98" s="82" t="s">
        <v>32</v>
      </c>
      <c r="C98" s="82" t="s">
        <v>34</v>
      </c>
      <c r="D98" s="83" t="s">
        <v>42</v>
      </c>
      <c r="E98" s="84" t="s">
        <v>40</v>
      </c>
      <c r="F98" s="81">
        <v>10.54</v>
      </c>
      <c r="G98" s="214"/>
      <c r="H98" s="72">
        <f t="shared" si="5"/>
        <v>0</v>
      </c>
      <c r="I98" s="122" t="e">
        <f t="shared" si="6"/>
        <v>#DIV/0!</v>
      </c>
      <c r="L98" s="18"/>
    </row>
    <row r="99" spans="1:12" s="17" customFormat="1" ht="20.100000000000001" customHeight="1" outlineLevel="1" x14ac:dyDescent="0.25">
      <c r="A99" s="111" t="s">
        <v>176</v>
      </c>
      <c r="B99" s="78" t="s">
        <v>32</v>
      </c>
      <c r="C99" s="78" t="s">
        <v>58</v>
      </c>
      <c r="D99" s="79" t="s">
        <v>65</v>
      </c>
      <c r="E99" s="84" t="s">
        <v>52</v>
      </c>
      <c r="F99" s="85">
        <v>43</v>
      </c>
      <c r="G99" s="213"/>
      <c r="H99" s="72">
        <f t="shared" si="5"/>
        <v>0</v>
      </c>
      <c r="I99" s="122" t="e">
        <f t="shared" si="6"/>
        <v>#DIV/0!</v>
      </c>
      <c r="L99" s="18"/>
    </row>
    <row r="100" spans="1:12" s="17" customFormat="1" ht="20.100000000000001" customHeight="1" outlineLevel="1" x14ac:dyDescent="0.25">
      <c r="A100" s="133"/>
      <c r="B100" s="134" t="s">
        <v>177</v>
      </c>
      <c r="C100" s="135"/>
      <c r="D100" s="76" t="s">
        <v>165</v>
      </c>
      <c r="E100" s="88"/>
      <c r="F100" s="77"/>
      <c r="G100" s="77"/>
      <c r="H100" s="77">
        <f>H101+H102</f>
        <v>0</v>
      </c>
      <c r="I100" s="121" t="e">
        <f t="shared" si="6"/>
        <v>#DIV/0!</v>
      </c>
      <c r="L100" s="18"/>
    </row>
    <row r="101" spans="1:12" s="17" customFormat="1" ht="20.100000000000001" customHeight="1" outlineLevel="1" x14ac:dyDescent="0.25">
      <c r="A101" s="111" t="s">
        <v>178</v>
      </c>
      <c r="B101" s="78" t="s">
        <v>32</v>
      </c>
      <c r="C101" s="78" t="s">
        <v>50</v>
      </c>
      <c r="D101" s="79" t="s">
        <v>51</v>
      </c>
      <c r="E101" s="84" t="s">
        <v>52</v>
      </c>
      <c r="F101" s="85">
        <v>43</v>
      </c>
      <c r="G101" s="213"/>
      <c r="H101" s="72">
        <f>ROUND((G101*F101),2)</f>
        <v>0</v>
      </c>
      <c r="I101" s="122" t="e">
        <f>H101/$G$111</f>
        <v>#DIV/0!</v>
      </c>
      <c r="L101" s="18"/>
    </row>
    <row r="102" spans="1:12" s="17" customFormat="1" ht="20.100000000000001" customHeight="1" outlineLevel="1" x14ac:dyDescent="0.25">
      <c r="A102" s="112" t="s">
        <v>179</v>
      </c>
      <c r="B102" s="82" t="s">
        <v>32</v>
      </c>
      <c r="C102" s="82" t="s">
        <v>54</v>
      </c>
      <c r="D102" s="83" t="s">
        <v>55</v>
      </c>
      <c r="E102" s="84" t="s">
        <v>56</v>
      </c>
      <c r="F102" s="81">
        <v>1</v>
      </c>
      <c r="G102" s="214"/>
      <c r="H102" s="72">
        <f>ROUND((G102*F102),2)</f>
        <v>0</v>
      </c>
      <c r="I102" s="122" t="e">
        <f>H102/$G$111</f>
        <v>#DIV/0!</v>
      </c>
      <c r="L102" s="18"/>
    </row>
    <row r="103" spans="1:12" s="17" customFormat="1" ht="20.100000000000001" customHeight="1" outlineLevel="1" x14ac:dyDescent="0.25">
      <c r="A103" s="93"/>
      <c r="B103" s="74" t="s">
        <v>180</v>
      </c>
      <c r="C103" s="74"/>
      <c r="D103" s="50" t="s">
        <v>181</v>
      </c>
      <c r="E103" s="50"/>
      <c r="F103" s="75"/>
      <c r="G103" s="75"/>
      <c r="H103" s="98">
        <f>H104+H109</f>
        <v>0</v>
      </c>
      <c r="I103" s="131" t="e">
        <f>I104+I109</f>
        <v>#DIV/0!</v>
      </c>
      <c r="L103" s="18"/>
    </row>
    <row r="104" spans="1:12" s="17" customFormat="1" ht="20.100000000000001" customHeight="1" outlineLevel="1" x14ac:dyDescent="0.25">
      <c r="A104" s="133"/>
      <c r="B104" s="134" t="s">
        <v>182</v>
      </c>
      <c r="C104" s="135"/>
      <c r="D104" s="76" t="s">
        <v>29</v>
      </c>
      <c r="E104" s="88"/>
      <c r="F104" s="77"/>
      <c r="G104" s="77"/>
      <c r="H104" s="77">
        <f>SUM(H105:H108)</f>
        <v>0</v>
      </c>
      <c r="I104" s="121" t="e">
        <f>SUM(I105:I108)</f>
        <v>#DIV/0!</v>
      </c>
      <c r="L104" s="18"/>
    </row>
    <row r="105" spans="1:12" s="17" customFormat="1" ht="20.100000000000001" customHeight="1" outlineLevel="1" x14ac:dyDescent="0.25">
      <c r="A105" s="111" t="s">
        <v>183</v>
      </c>
      <c r="B105" s="78" t="s">
        <v>32</v>
      </c>
      <c r="C105" s="78" t="s">
        <v>33</v>
      </c>
      <c r="D105" s="79" t="s">
        <v>39</v>
      </c>
      <c r="E105" s="84" t="s">
        <v>40</v>
      </c>
      <c r="F105" s="85">
        <v>20.16</v>
      </c>
      <c r="G105" s="213"/>
      <c r="H105" s="72">
        <f>ROUND((G105*F105),2)</f>
        <v>0</v>
      </c>
      <c r="I105" s="122" t="e">
        <f>H105/$G$111</f>
        <v>#DIV/0!</v>
      </c>
      <c r="L105" s="18"/>
    </row>
    <row r="106" spans="1:12" s="17" customFormat="1" ht="20.100000000000001" customHeight="1" outlineLevel="1" x14ac:dyDescent="0.25">
      <c r="A106" s="112" t="s">
        <v>184</v>
      </c>
      <c r="B106" s="82" t="s">
        <v>32</v>
      </c>
      <c r="C106" s="82" t="s">
        <v>34</v>
      </c>
      <c r="D106" s="83" t="s">
        <v>42</v>
      </c>
      <c r="E106" s="84" t="s">
        <v>40</v>
      </c>
      <c r="F106" s="81">
        <v>15.44</v>
      </c>
      <c r="G106" s="214"/>
      <c r="H106" s="72">
        <f t="shared" ref="H106:H108" si="7">ROUND((G106*F106),2)</f>
        <v>0</v>
      </c>
      <c r="I106" s="122" t="e">
        <f t="shared" ref="I106:I108" si="8">H106/$G$111</f>
        <v>#DIV/0!</v>
      </c>
      <c r="L106" s="18"/>
    </row>
    <row r="107" spans="1:12" s="17" customFormat="1" ht="20.100000000000001" customHeight="1" outlineLevel="1" x14ac:dyDescent="0.25">
      <c r="A107" s="111" t="s">
        <v>185</v>
      </c>
      <c r="B107" s="78" t="s">
        <v>32</v>
      </c>
      <c r="C107" s="78" t="s">
        <v>35</v>
      </c>
      <c r="D107" s="79" t="s">
        <v>44</v>
      </c>
      <c r="E107" s="84" t="s">
        <v>40</v>
      </c>
      <c r="F107" s="85">
        <v>9.83</v>
      </c>
      <c r="G107" s="213"/>
      <c r="H107" s="72">
        <f t="shared" si="7"/>
        <v>0</v>
      </c>
      <c r="I107" s="122" t="e">
        <f t="shared" si="8"/>
        <v>#DIV/0!</v>
      </c>
      <c r="L107" s="18"/>
    </row>
    <row r="108" spans="1:12" s="17" customFormat="1" ht="20.100000000000001" customHeight="1" outlineLevel="1" x14ac:dyDescent="0.25">
      <c r="A108" s="112" t="s">
        <v>186</v>
      </c>
      <c r="B108" s="82" t="s">
        <v>32</v>
      </c>
      <c r="C108" s="82" t="s">
        <v>36</v>
      </c>
      <c r="D108" s="83" t="s">
        <v>46</v>
      </c>
      <c r="E108" s="84" t="s">
        <v>47</v>
      </c>
      <c r="F108" s="81">
        <v>245.75</v>
      </c>
      <c r="G108" s="214"/>
      <c r="H108" s="72">
        <f t="shared" si="7"/>
        <v>0</v>
      </c>
      <c r="I108" s="122" t="e">
        <f t="shared" si="8"/>
        <v>#DIV/0!</v>
      </c>
      <c r="L108" s="18"/>
    </row>
    <row r="109" spans="1:12" s="17" customFormat="1" ht="20.100000000000001" customHeight="1" outlineLevel="1" x14ac:dyDescent="0.25">
      <c r="A109" s="133"/>
      <c r="B109" s="134" t="s">
        <v>187</v>
      </c>
      <c r="C109" s="135"/>
      <c r="D109" s="76" t="s">
        <v>165</v>
      </c>
      <c r="E109" s="88"/>
      <c r="F109" s="77"/>
      <c r="G109" s="77"/>
      <c r="H109" s="77">
        <f>H110</f>
        <v>0</v>
      </c>
      <c r="I109" s="121" t="e">
        <f>I110</f>
        <v>#DIV/0!</v>
      </c>
      <c r="L109" s="18"/>
    </row>
    <row r="110" spans="1:12" s="17" customFormat="1" ht="20.100000000000001" customHeight="1" outlineLevel="1" x14ac:dyDescent="0.25">
      <c r="A110" s="115" t="s">
        <v>188</v>
      </c>
      <c r="B110" s="116" t="s">
        <v>32</v>
      </c>
      <c r="C110" s="116" t="s">
        <v>50</v>
      </c>
      <c r="D110" s="117" t="s">
        <v>51</v>
      </c>
      <c r="E110" s="118" t="s">
        <v>52</v>
      </c>
      <c r="F110" s="119">
        <v>63</v>
      </c>
      <c r="G110" s="212"/>
      <c r="H110" s="120">
        <f>ROUND((G110*F110),2)</f>
        <v>0</v>
      </c>
      <c r="I110" s="132" t="e">
        <f>H110/G111</f>
        <v>#DIV/0!</v>
      </c>
      <c r="L110" s="18"/>
    </row>
    <row r="111" spans="1:12" s="17" customFormat="1" ht="20.100000000000001" customHeight="1" outlineLevel="1" thickBot="1" x14ac:dyDescent="0.3">
      <c r="A111" s="138" t="s">
        <v>11</v>
      </c>
      <c r="B111" s="139"/>
      <c r="C111" s="139"/>
      <c r="D111" s="99"/>
      <c r="E111" s="100"/>
      <c r="F111" s="101"/>
      <c r="G111" s="148">
        <f>H103+H93+H83+H66+H48+H39+H29+H19+H10</f>
        <v>0</v>
      </c>
      <c r="H111" s="149"/>
      <c r="I111" s="102" t="e">
        <f>I103+I93+I83+I66+I48+I39+I29+I19+I10</f>
        <v>#DIV/0!</v>
      </c>
      <c r="L111" s="18"/>
    </row>
    <row r="112" spans="1:12" s="17" customFormat="1" ht="20.100000000000001" customHeight="1" outlineLevel="1" thickTop="1" thickBot="1" x14ac:dyDescent="0.3">
      <c r="A112" s="141" t="s">
        <v>19</v>
      </c>
      <c r="B112" s="142"/>
      <c r="C112" s="142"/>
      <c r="D112" s="71" t="s">
        <v>16</v>
      </c>
      <c r="E112" s="211"/>
      <c r="F112" s="210">
        <v>1.2246999999999999</v>
      </c>
      <c r="G112" s="143">
        <f>ROUND((G111+(G111*(E112))),2)</f>
        <v>0</v>
      </c>
      <c r="H112" s="144"/>
      <c r="I112" s="70">
        <v>0.99999999999999978</v>
      </c>
      <c r="L112" s="18"/>
    </row>
    <row r="113" spans="1:12" s="17" customFormat="1" ht="20.100000000000001" customHeight="1" outlineLevel="1" x14ac:dyDescent="0.25">
      <c r="A113" s="45"/>
      <c r="B113" s="49"/>
      <c r="C113" s="45"/>
      <c r="D113" s="23"/>
      <c r="E113" s="45"/>
      <c r="F113" s="136"/>
      <c r="G113" s="136"/>
      <c r="H113" s="46"/>
      <c r="I113" s="47"/>
      <c r="L113" s="18"/>
    </row>
    <row r="114" spans="1:12" s="17" customFormat="1" ht="20.100000000000001" customHeight="1" outlineLevel="1" x14ac:dyDescent="0.25">
      <c r="A114" s="25"/>
      <c r="B114" s="21"/>
      <c r="C114" s="24"/>
      <c r="D114" s="26"/>
      <c r="E114" s="27"/>
      <c r="F114" s="28"/>
      <c r="G114" s="27"/>
      <c r="H114" s="29"/>
      <c r="I114" s="30"/>
      <c r="J114" s="1"/>
      <c r="L114" s="18"/>
    </row>
    <row r="115" spans="1:12" s="17" customFormat="1" ht="20.100000000000001" customHeight="1" outlineLevel="1" x14ac:dyDescent="0.25">
      <c r="A115" s="31"/>
      <c r="B115" s="32"/>
      <c r="C115" s="33"/>
      <c r="D115" s="26"/>
      <c r="E115" s="27"/>
      <c r="F115" s="28"/>
      <c r="G115" s="27"/>
      <c r="H115" s="29"/>
      <c r="I115" s="30"/>
      <c r="J115" s="1"/>
      <c r="L115" s="18"/>
    </row>
    <row r="116" spans="1:12" s="17" customFormat="1" ht="20.100000000000001" customHeight="1" outlineLevel="1" x14ac:dyDescent="0.25">
      <c r="A116" s="31"/>
      <c r="B116" s="32"/>
      <c r="C116" s="33"/>
      <c r="D116" s="26"/>
      <c r="E116" s="27"/>
      <c r="F116" s="28"/>
      <c r="G116" s="27"/>
      <c r="H116" s="34"/>
      <c r="I116" s="30"/>
      <c r="J116" s="1"/>
      <c r="L116" s="18"/>
    </row>
    <row r="117" spans="1:12" s="17" customFormat="1" ht="20.100000000000001" customHeight="1" outlineLevel="1" x14ac:dyDescent="0.25">
      <c r="A117" s="31"/>
      <c r="B117" s="32"/>
      <c r="C117" s="33"/>
      <c r="D117" s="26"/>
      <c r="E117" s="27"/>
      <c r="F117" s="28"/>
      <c r="G117" s="27"/>
      <c r="H117" s="27"/>
      <c r="I117" s="30"/>
      <c r="J117" s="1"/>
      <c r="L117" s="18"/>
    </row>
    <row r="118" spans="1:12" s="17" customFormat="1" ht="20.100000000000001" customHeight="1" outlineLevel="1" x14ac:dyDescent="0.25">
      <c r="A118" s="35"/>
      <c r="B118" s="36"/>
      <c r="C118" s="37"/>
      <c r="D118" s="24"/>
      <c r="E118" s="145"/>
      <c r="F118" s="145"/>
      <c r="G118" s="145"/>
      <c r="H118" s="145"/>
      <c r="I118" s="30"/>
      <c r="J118" s="1"/>
      <c r="L118" s="18"/>
    </row>
    <row r="119" spans="1:12" s="17" customFormat="1" ht="20.100000000000001" customHeight="1" outlineLevel="1" x14ac:dyDescent="0.25">
      <c r="A119" s="25"/>
      <c r="B119" s="21"/>
      <c r="C119" s="24"/>
      <c r="D119" s="38"/>
      <c r="E119" s="146"/>
      <c r="F119" s="146"/>
      <c r="G119" s="146"/>
      <c r="H119" s="146"/>
      <c r="I119" s="39"/>
      <c r="J119" s="1"/>
      <c r="L119" s="18"/>
    </row>
    <row r="120" spans="1:12" s="17" customFormat="1" ht="20.100000000000001" customHeight="1" outlineLevel="1" x14ac:dyDescent="0.25">
      <c r="A120" s="25"/>
      <c r="B120" s="21"/>
      <c r="C120" s="24"/>
      <c r="D120" s="40"/>
      <c r="E120" s="147"/>
      <c r="F120" s="147"/>
      <c r="G120" s="147"/>
      <c r="H120" s="147"/>
      <c r="I120" s="30"/>
      <c r="J120" s="1"/>
      <c r="L120" s="18"/>
    </row>
    <row r="121" spans="1:12" s="17" customFormat="1" ht="20.100000000000001" customHeight="1" outlineLevel="1" x14ac:dyDescent="0.25">
      <c r="A121" s="25"/>
      <c r="B121" s="21"/>
      <c r="C121" s="24"/>
      <c r="D121" s="40"/>
      <c r="E121" s="147"/>
      <c r="F121" s="147"/>
      <c r="G121" s="147"/>
      <c r="H121" s="147"/>
      <c r="I121" s="30"/>
      <c r="J121" s="1"/>
      <c r="L121" s="18"/>
    </row>
    <row r="122" spans="1:12" s="17" customFormat="1" ht="20.100000000000001" customHeight="1" outlineLevel="1" thickBot="1" x14ac:dyDescent="0.3">
      <c r="A122" s="41"/>
      <c r="B122" s="42"/>
      <c r="C122" s="43"/>
      <c r="D122" s="43"/>
      <c r="E122" s="140"/>
      <c r="F122" s="140"/>
      <c r="G122" s="140"/>
      <c r="H122" s="140"/>
      <c r="I122" s="44"/>
      <c r="J122" s="1"/>
      <c r="L122" s="18"/>
    </row>
    <row r="123" spans="1:12" s="17" customFormat="1" ht="20.100000000000001" customHeight="1" outlineLevel="1" x14ac:dyDescent="0.25">
      <c r="A123" s="45"/>
      <c r="B123" s="49"/>
      <c r="C123" s="45"/>
      <c r="D123" s="23"/>
      <c r="E123" s="45"/>
      <c r="F123" s="136"/>
      <c r="G123" s="136"/>
      <c r="H123" s="46"/>
      <c r="I123" s="47"/>
      <c r="J123" s="1"/>
      <c r="L123" s="18"/>
    </row>
    <row r="124" spans="1:12" outlineLevel="1" x14ac:dyDescent="0.25">
      <c r="A124" s="1"/>
      <c r="B124" s="12"/>
      <c r="C124" s="1"/>
      <c r="D124" s="1"/>
      <c r="L124" s="13"/>
    </row>
    <row r="128" spans="1:12" x14ac:dyDescent="0.25">
      <c r="A128" s="1"/>
      <c r="B128" s="12"/>
      <c r="C128" s="1"/>
      <c r="D128" s="1"/>
    </row>
    <row r="132" spans="1:5" x14ac:dyDescent="0.2">
      <c r="A132" s="1"/>
      <c r="B132" s="12"/>
      <c r="C132" s="1"/>
      <c r="D132" s="1"/>
      <c r="E132" s="48"/>
    </row>
  </sheetData>
  <sheetProtection password="C805" sheet="1" objects="1" scenarios="1" formatCells="0" formatColumns="0" formatRows="0" insertColumns="0" insertRows="0" insertHyperlinks="0" deleteColumns="0" deleteRows="0"/>
  <mergeCells count="25">
    <mergeCell ref="A57:C57"/>
    <mergeCell ref="A11:C11"/>
    <mergeCell ref="A16:C16"/>
    <mergeCell ref="C1:I1"/>
    <mergeCell ref="C2:I2"/>
    <mergeCell ref="C3:I3"/>
    <mergeCell ref="F6:G6"/>
    <mergeCell ref="A7:B7"/>
    <mergeCell ref="F7:G7"/>
    <mergeCell ref="A20:C20"/>
    <mergeCell ref="A26:C26"/>
    <mergeCell ref="A30:C30"/>
    <mergeCell ref="A36:C36"/>
    <mergeCell ref="A49:C49"/>
    <mergeCell ref="A45:C45"/>
    <mergeCell ref="A40:C40"/>
    <mergeCell ref="A111:C111"/>
    <mergeCell ref="E122:H122"/>
    <mergeCell ref="A112:C112"/>
    <mergeCell ref="G112:H112"/>
    <mergeCell ref="E118:H118"/>
    <mergeCell ref="E119:H119"/>
    <mergeCell ref="E120:H120"/>
    <mergeCell ref="E121:H121"/>
    <mergeCell ref="G111:H111"/>
  </mergeCells>
  <phoneticPr fontId="30" type="noConversion"/>
  <printOptions horizontalCentered="1"/>
  <pageMargins left="0.39370078740157483" right="0.39370078740157483" top="0.35433070866141736" bottom="0.35433070866141736" header="0.31496062992125984" footer="0.31496062992125984"/>
  <pageSetup paperSize="9" scale="47" firstPageNumber="0" fitToHeight="0" orientation="landscape" r:id="rId1"/>
  <headerFooter alignWithMargins="0">
    <oddFooter>&amp;RPágina &amp;P /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4"/>
  <sheetViews>
    <sheetView topLeftCell="A4" zoomScale="115" zoomScaleNormal="115" zoomScaleSheetLayoutView="85" workbookViewId="0">
      <selection activeCell="C26" sqref="C26:E26"/>
    </sheetView>
  </sheetViews>
  <sheetFormatPr defaultRowHeight="14.25" customHeight="1" x14ac:dyDescent="0.25"/>
  <cols>
    <col min="1" max="1" width="13.5703125" style="253" customWidth="1"/>
    <col min="2" max="2" width="76.7109375" style="222" customWidth="1"/>
    <col min="3" max="3" width="27.28515625" style="257" customWidth="1"/>
    <col min="4" max="4" width="25.5703125" style="257" customWidth="1"/>
    <col min="5" max="5" width="18.5703125" style="258" customWidth="1"/>
    <col min="6" max="6" width="9.140625" style="1"/>
    <col min="7" max="17" width="9.140625" style="221"/>
    <col min="18" max="257" width="9.140625" style="222"/>
    <col min="258" max="258" width="13.5703125" style="222" customWidth="1"/>
    <col min="259" max="259" width="79.28515625" style="222" customWidth="1"/>
    <col min="260" max="260" width="27.28515625" style="222" customWidth="1"/>
    <col min="261" max="261" width="18.5703125" style="222" customWidth="1"/>
    <col min="262" max="513" width="9.140625" style="222"/>
    <col min="514" max="514" width="13.5703125" style="222" customWidth="1"/>
    <col min="515" max="515" width="79.28515625" style="222" customWidth="1"/>
    <col min="516" max="516" width="27.28515625" style="222" customWidth="1"/>
    <col min="517" max="517" width="18.5703125" style="222" customWidth="1"/>
    <col min="518" max="769" width="9.140625" style="222"/>
    <col min="770" max="770" width="13.5703125" style="222" customWidth="1"/>
    <col min="771" max="771" width="79.28515625" style="222" customWidth="1"/>
    <col min="772" max="772" width="27.28515625" style="222" customWidth="1"/>
    <col min="773" max="773" width="18.5703125" style="222" customWidth="1"/>
    <col min="774" max="1025" width="9.140625" style="222"/>
    <col min="1026" max="1026" width="13.5703125" style="222" customWidth="1"/>
    <col min="1027" max="1027" width="79.28515625" style="222" customWidth="1"/>
    <col min="1028" max="1028" width="27.28515625" style="222" customWidth="1"/>
    <col min="1029" max="1029" width="18.5703125" style="222" customWidth="1"/>
    <col min="1030" max="1281" width="9.140625" style="222"/>
    <col min="1282" max="1282" width="13.5703125" style="222" customWidth="1"/>
    <col min="1283" max="1283" width="79.28515625" style="222" customWidth="1"/>
    <col min="1284" max="1284" width="27.28515625" style="222" customWidth="1"/>
    <col min="1285" max="1285" width="18.5703125" style="222" customWidth="1"/>
    <col min="1286" max="1537" width="9.140625" style="222"/>
    <col min="1538" max="1538" width="13.5703125" style="222" customWidth="1"/>
    <col min="1539" max="1539" width="79.28515625" style="222" customWidth="1"/>
    <col min="1540" max="1540" width="27.28515625" style="222" customWidth="1"/>
    <col min="1541" max="1541" width="18.5703125" style="222" customWidth="1"/>
    <col min="1542" max="1793" width="9.140625" style="222"/>
    <col min="1794" max="1794" width="13.5703125" style="222" customWidth="1"/>
    <col min="1795" max="1795" width="79.28515625" style="222" customWidth="1"/>
    <col min="1796" max="1796" width="27.28515625" style="222" customWidth="1"/>
    <col min="1797" max="1797" width="18.5703125" style="222" customWidth="1"/>
    <col min="1798" max="2049" width="9.140625" style="222"/>
    <col min="2050" max="2050" width="13.5703125" style="222" customWidth="1"/>
    <col min="2051" max="2051" width="79.28515625" style="222" customWidth="1"/>
    <col min="2052" max="2052" width="27.28515625" style="222" customWidth="1"/>
    <col min="2053" max="2053" width="18.5703125" style="222" customWidth="1"/>
    <col min="2054" max="2305" width="9.140625" style="222"/>
    <col min="2306" max="2306" width="13.5703125" style="222" customWidth="1"/>
    <col min="2307" max="2307" width="79.28515625" style="222" customWidth="1"/>
    <col min="2308" max="2308" width="27.28515625" style="222" customWidth="1"/>
    <col min="2309" max="2309" width="18.5703125" style="222" customWidth="1"/>
    <col min="2310" max="2561" width="9.140625" style="222"/>
    <col min="2562" max="2562" width="13.5703125" style="222" customWidth="1"/>
    <col min="2563" max="2563" width="79.28515625" style="222" customWidth="1"/>
    <col min="2564" max="2564" width="27.28515625" style="222" customWidth="1"/>
    <col min="2565" max="2565" width="18.5703125" style="222" customWidth="1"/>
    <col min="2566" max="2817" width="9.140625" style="222"/>
    <col min="2818" max="2818" width="13.5703125" style="222" customWidth="1"/>
    <col min="2819" max="2819" width="79.28515625" style="222" customWidth="1"/>
    <col min="2820" max="2820" width="27.28515625" style="222" customWidth="1"/>
    <col min="2821" max="2821" width="18.5703125" style="222" customWidth="1"/>
    <col min="2822" max="3073" width="9.140625" style="222"/>
    <col min="3074" max="3074" width="13.5703125" style="222" customWidth="1"/>
    <col min="3075" max="3075" width="79.28515625" style="222" customWidth="1"/>
    <col min="3076" max="3076" width="27.28515625" style="222" customWidth="1"/>
    <col min="3077" max="3077" width="18.5703125" style="222" customWidth="1"/>
    <col min="3078" max="3329" width="9.140625" style="222"/>
    <col min="3330" max="3330" width="13.5703125" style="222" customWidth="1"/>
    <col min="3331" max="3331" width="79.28515625" style="222" customWidth="1"/>
    <col min="3332" max="3332" width="27.28515625" style="222" customWidth="1"/>
    <col min="3333" max="3333" width="18.5703125" style="222" customWidth="1"/>
    <col min="3334" max="3585" width="9.140625" style="222"/>
    <col min="3586" max="3586" width="13.5703125" style="222" customWidth="1"/>
    <col min="3587" max="3587" width="79.28515625" style="222" customWidth="1"/>
    <col min="3588" max="3588" width="27.28515625" style="222" customWidth="1"/>
    <col min="3589" max="3589" width="18.5703125" style="222" customWidth="1"/>
    <col min="3590" max="3841" width="9.140625" style="222"/>
    <col min="3842" max="3842" width="13.5703125" style="222" customWidth="1"/>
    <col min="3843" max="3843" width="79.28515625" style="222" customWidth="1"/>
    <col min="3844" max="3844" width="27.28515625" style="222" customWidth="1"/>
    <col min="3845" max="3845" width="18.5703125" style="222" customWidth="1"/>
    <col min="3846" max="4097" width="9.140625" style="222"/>
    <col min="4098" max="4098" width="13.5703125" style="222" customWidth="1"/>
    <col min="4099" max="4099" width="79.28515625" style="222" customWidth="1"/>
    <col min="4100" max="4100" width="27.28515625" style="222" customWidth="1"/>
    <col min="4101" max="4101" width="18.5703125" style="222" customWidth="1"/>
    <col min="4102" max="4353" width="9.140625" style="222"/>
    <col min="4354" max="4354" width="13.5703125" style="222" customWidth="1"/>
    <col min="4355" max="4355" width="79.28515625" style="222" customWidth="1"/>
    <col min="4356" max="4356" width="27.28515625" style="222" customWidth="1"/>
    <col min="4357" max="4357" width="18.5703125" style="222" customWidth="1"/>
    <col min="4358" max="4609" width="9.140625" style="222"/>
    <col min="4610" max="4610" width="13.5703125" style="222" customWidth="1"/>
    <col min="4611" max="4611" width="79.28515625" style="222" customWidth="1"/>
    <col min="4612" max="4612" width="27.28515625" style="222" customWidth="1"/>
    <col min="4613" max="4613" width="18.5703125" style="222" customWidth="1"/>
    <col min="4614" max="4865" width="9.140625" style="222"/>
    <col min="4866" max="4866" width="13.5703125" style="222" customWidth="1"/>
    <col min="4867" max="4867" width="79.28515625" style="222" customWidth="1"/>
    <col min="4868" max="4868" width="27.28515625" style="222" customWidth="1"/>
    <col min="4869" max="4869" width="18.5703125" style="222" customWidth="1"/>
    <col min="4870" max="5121" width="9.140625" style="222"/>
    <col min="5122" max="5122" width="13.5703125" style="222" customWidth="1"/>
    <col min="5123" max="5123" width="79.28515625" style="222" customWidth="1"/>
    <col min="5124" max="5124" width="27.28515625" style="222" customWidth="1"/>
    <col min="5125" max="5125" width="18.5703125" style="222" customWidth="1"/>
    <col min="5126" max="5377" width="9.140625" style="222"/>
    <col min="5378" max="5378" width="13.5703125" style="222" customWidth="1"/>
    <col min="5379" max="5379" width="79.28515625" style="222" customWidth="1"/>
    <col min="5380" max="5380" width="27.28515625" style="222" customWidth="1"/>
    <col min="5381" max="5381" width="18.5703125" style="222" customWidth="1"/>
    <col min="5382" max="5633" width="9.140625" style="222"/>
    <col min="5634" max="5634" width="13.5703125" style="222" customWidth="1"/>
    <col min="5635" max="5635" width="79.28515625" style="222" customWidth="1"/>
    <col min="5636" max="5636" width="27.28515625" style="222" customWidth="1"/>
    <col min="5637" max="5637" width="18.5703125" style="222" customWidth="1"/>
    <col min="5638" max="5889" width="9.140625" style="222"/>
    <col min="5890" max="5890" width="13.5703125" style="222" customWidth="1"/>
    <col min="5891" max="5891" width="79.28515625" style="222" customWidth="1"/>
    <col min="5892" max="5892" width="27.28515625" style="222" customWidth="1"/>
    <col min="5893" max="5893" width="18.5703125" style="222" customWidth="1"/>
    <col min="5894" max="6145" width="9.140625" style="222"/>
    <col min="6146" max="6146" width="13.5703125" style="222" customWidth="1"/>
    <col min="6147" max="6147" width="79.28515625" style="222" customWidth="1"/>
    <col min="6148" max="6148" width="27.28515625" style="222" customWidth="1"/>
    <col min="6149" max="6149" width="18.5703125" style="222" customWidth="1"/>
    <col min="6150" max="6401" width="9.140625" style="222"/>
    <col min="6402" max="6402" width="13.5703125" style="222" customWidth="1"/>
    <col min="6403" max="6403" width="79.28515625" style="222" customWidth="1"/>
    <col min="6404" max="6404" width="27.28515625" style="222" customWidth="1"/>
    <col min="6405" max="6405" width="18.5703125" style="222" customWidth="1"/>
    <col min="6406" max="6657" width="9.140625" style="222"/>
    <col min="6658" max="6658" width="13.5703125" style="222" customWidth="1"/>
    <col min="6659" max="6659" width="79.28515625" style="222" customWidth="1"/>
    <col min="6660" max="6660" width="27.28515625" style="222" customWidth="1"/>
    <col min="6661" max="6661" width="18.5703125" style="222" customWidth="1"/>
    <col min="6662" max="6913" width="9.140625" style="222"/>
    <col min="6914" max="6914" width="13.5703125" style="222" customWidth="1"/>
    <col min="6915" max="6915" width="79.28515625" style="222" customWidth="1"/>
    <col min="6916" max="6916" width="27.28515625" style="222" customWidth="1"/>
    <col min="6917" max="6917" width="18.5703125" style="222" customWidth="1"/>
    <col min="6918" max="7169" width="9.140625" style="222"/>
    <col min="7170" max="7170" width="13.5703125" style="222" customWidth="1"/>
    <col min="7171" max="7171" width="79.28515625" style="222" customWidth="1"/>
    <col min="7172" max="7172" width="27.28515625" style="222" customWidth="1"/>
    <col min="7173" max="7173" width="18.5703125" style="222" customWidth="1"/>
    <col min="7174" max="7425" width="9.140625" style="222"/>
    <col min="7426" max="7426" width="13.5703125" style="222" customWidth="1"/>
    <col min="7427" max="7427" width="79.28515625" style="222" customWidth="1"/>
    <col min="7428" max="7428" width="27.28515625" style="222" customWidth="1"/>
    <col min="7429" max="7429" width="18.5703125" style="222" customWidth="1"/>
    <col min="7430" max="7681" width="9.140625" style="222"/>
    <col min="7682" max="7682" width="13.5703125" style="222" customWidth="1"/>
    <col min="7683" max="7683" width="79.28515625" style="222" customWidth="1"/>
    <col min="7684" max="7684" width="27.28515625" style="222" customWidth="1"/>
    <col min="7685" max="7685" width="18.5703125" style="222" customWidth="1"/>
    <col min="7686" max="7937" width="9.140625" style="222"/>
    <col min="7938" max="7938" width="13.5703125" style="222" customWidth="1"/>
    <col min="7939" max="7939" width="79.28515625" style="222" customWidth="1"/>
    <col min="7940" max="7940" width="27.28515625" style="222" customWidth="1"/>
    <col min="7941" max="7941" width="18.5703125" style="222" customWidth="1"/>
    <col min="7942" max="8193" width="9.140625" style="222"/>
    <col min="8194" max="8194" width="13.5703125" style="222" customWidth="1"/>
    <col min="8195" max="8195" width="79.28515625" style="222" customWidth="1"/>
    <col min="8196" max="8196" width="27.28515625" style="222" customWidth="1"/>
    <col min="8197" max="8197" width="18.5703125" style="222" customWidth="1"/>
    <col min="8198" max="8449" width="9.140625" style="222"/>
    <col min="8450" max="8450" width="13.5703125" style="222" customWidth="1"/>
    <col min="8451" max="8451" width="79.28515625" style="222" customWidth="1"/>
    <col min="8452" max="8452" width="27.28515625" style="222" customWidth="1"/>
    <col min="8453" max="8453" width="18.5703125" style="222" customWidth="1"/>
    <col min="8454" max="8705" width="9.140625" style="222"/>
    <col min="8706" max="8706" width="13.5703125" style="222" customWidth="1"/>
    <col min="8707" max="8707" width="79.28515625" style="222" customWidth="1"/>
    <col min="8708" max="8708" width="27.28515625" style="222" customWidth="1"/>
    <col min="8709" max="8709" width="18.5703125" style="222" customWidth="1"/>
    <col min="8710" max="8961" width="9.140625" style="222"/>
    <col min="8962" max="8962" width="13.5703125" style="222" customWidth="1"/>
    <col min="8963" max="8963" width="79.28515625" style="222" customWidth="1"/>
    <col min="8964" max="8964" width="27.28515625" style="222" customWidth="1"/>
    <col min="8965" max="8965" width="18.5703125" style="222" customWidth="1"/>
    <col min="8966" max="9217" width="9.140625" style="222"/>
    <col min="9218" max="9218" width="13.5703125" style="222" customWidth="1"/>
    <col min="9219" max="9219" width="79.28515625" style="222" customWidth="1"/>
    <col min="9220" max="9220" width="27.28515625" style="222" customWidth="1"/>
    <col min="9221" max="9221" width="18.5703125" style="222" customWidth="1"/>
    <col min="9222" max="9473" width="9.140625" style="222"/>
    <col min="9474" max="9474" width="13.5703125" style="222" customWidth="1"/>
    <col min="9475" max="9475" width="79.28515625" style="222" customWidth="1"/>
    <col min="9476" max="9476" width="27.28515625" style="222" customWidth="1"/>
    <col min="9477" max="9477" width="18.5703125" style="222" customWidth="1"/>
    <col min="9478" max="9729" width="9.140625" style="222"/>
    <col min="9730" max="9730" width="13.5703125" style="222" customWidth="1"/>
    <col min="9731" max="9731" width="79.28515625" style="222" customWidth="1"/>
    <col min="9732" max="9732" width="27.28515625" style="222" customWidth="1"/>
    <col min="9733" max="9733" width="18.5703125" style="222" customWidth="1"/>
    <col min="9734" max="9985" width="9.140625" style="222"/>
    <col min="9986" max="9986" width="13.5703125" style="222" customWidth="1"/>
    <col min="9987" max="9987" width="79.28515625" style="222" customWidth="1"/>
    <col min="9988" max="9988" width="27.28515625" style="222" customWidth="1"/>
    <col min="9989" max="9989" width="18.5703125" style="222" customWidth="1"/>
    <col min="9990" max="10241" width="9.140625" style="222"/>
    <col min="10242" max="10242" width="13.5703125" style="222" customWidth="1"/>
    <col min="10243" max="10243" width="79.28515625" style="222" customWidth="1"/>
    <col min="10244" max="10244" width="27.28515625" style="222" customWidth="1"/>
    <col min="10245" max="10245" width="18.5703125" style="222" customWidth="1"/>
    <col min="10246" max="10497" width="9.140625" style="222"/>
    <col min="10498" max="10498" width="13.5703125" style="222" customWidth="1"/>
    <col min="10499" max="10499" width="79.28515625" style="222" customWidth="1"/>
    <col min="10500" max="10500" width="27.28515625" style="222" customWidth="1"/>
    <col min="10501" max="10501" width="18.5703125" style="222" customWidth="1"/>
    <col min="10502" max="10753" width="9.140625" style="222"/>
    <col min="10754" max="10754" width="13.5703125" style="222" customWidth="1"/>
    <col min="10755" max="10755" width="79.28515625" style="222" customWidth="1"/>
    <col min="10756" max="10756" width="27.28515625" style="222" customWidth="1"/>
    <col min="10757" max="10757" width="18.5703125" style="222" customWidth="1"/>
    <col min="10758" max="11009" width="9.140625" style="222"/>
    <col min="11010" max="11010" width="13.5703125" style="222" customWidth="1"/>
    <col min="11011" max="11011" width="79.28515625" style="222" customWidth="1"/>
    <col min="11012" max="11012" width="27.28515625" style="222" customWidth="1"/>
    <col min="11013" max="11013" width="18.5703125" style="222" customWidth="1"/>
    <col min="11014" max="11265" width="9.140625" style="222"/>
    <col min="11266" max="11266" width="13.5703125" style="222" customWidth="1"/>
    <col min="11267" max="11267" width="79.28515625" style="222" customWidth="1"/>
    <col min="11268" max="11268" width="27.28515625" style="222" customWidth="1"/>
    <col min="11269" max="11269" width="18.5703125" style="222" customWidth="1"/>
    <col min="11270" max="11521" width="9.140625" style="222"/>
    <col min="11522" max="11522" width="13.5703125" style="222" customWidth="1"/>
    <col min="11523" max="11523" width="79.28515625" style="222" customWidth="1"/>
    <col min="11524" max="11524" width="27.28515625" style="222" customWidth="1"/>
    <col min="11525" max="11525" width="18.5703125" style="222" customWidth="1"/>
    <col min="11526" max="11777" width="9.140625" style="222"/>
    <col min="11778" max="11778" width="13.5703125" style="222" customWidth="1"/>
    <col min="11779" max="11779" width="79.28515625" style="222" customWidth="1"/>
    <col min="11780" max="11780" width="27.28515625" style="222" customWidth="1"/>
    <col min="11781" max="11781" width="18.5703125" style="222" customWidth="1"/>
    <col min="11782" max="12033" width="9.140625" style="222"/>
    <col min="12034" max="12034" width="13.5703125" style="222" customWidth="1"/>
    <col min="12035" max="12035" width="79.28515625" style="222" customWidth="1"/>
    <col min="12036" max="12036" width="27.28515625" style="222" customWidth="1"/>
    <col min="12037" max="12037" width="18.5703125" style="222" customWidth="1"/>
    <col min="12038" max="12289" width="9.140625" style="222"/>
    <col min="12290" max="12290" width="13.5703125" style="222" customWidth="1"/>
    <col min="12291" max="12291" width="79.28515625" style="222" customWidth="1"/>
    <col min="12292" max="12292" width="27.28515625" style="222" customWidth="1"/>
    <col min="12293" max="12293" width="18.5703125" style="222" customWidth="1"/>
    <col min="12294" max="12545" width="9.140625" style="222"/>
    <col min="12546" max="12546" width="13.5703125" style="222" customWidth="1"/>
    <col min="12547" max="12547" width="79.28515625" style="222" customWidth="1"/>
    <col min="12548" max="12548" width="27.28515625" style="222" customWidth="1"/>
    <col min="12549" max="12549" width="18.5703125" style="222" customWidth="1"/>
    <col min="12550" max="12801" width="9.140625" style="222"/>
    <col min="12802" max="12802" width="13.5703125" style="222" customWidth="1"/>
    <col min="12803" max="12803" width="79.28515625" style="222" customWidth="1"/>
    <col min="12804" max="12804" width="27.28515625" style="222" customWidth="1"/>
    <col min="12805" max="12805" width="18.5703125" style="222" customWidth="1"/>
    <col min="12806" max="13057" width="9.140625" style="222"/>
    <col min="13058" max="13058" width="13.5703125" style="222" customWidth="1"/>
    <col min="13059" max="13059" width="79.28515625" style="222" customWidth="1"/>
    <col min="13060" max="13060" width="27.28515625" style="222" customWidth="1"/>
    <col min="13061" max="13061" width="18.5703125" style="222" customWidth="1"/>
    <col min="13062" max="13313" width="9.140625" style="222"/>
    <col min="13314" max="13314" width="13.5703125" style="222" customWidth="1"/>
    <col min="13315" max="13315" width="79.28515625" style="222" customWidth="1"/>
    <col min="13316" max="13316" width="27.28515625" style="222" customWidth="1"/>
    <col min="13317" max="13317" width="18.5703125" style="222" customWidth="1"/>
    <col min="13318" max="13569" width="9.140625" style="222"/>
    <col min="13570" max="13570" width="13.5703125" style="222" customWidth="1"/>
    <col min="13571" max="13571" width="79.28515625" style="222" customWidth="1"/>
    <col min="13572" max="13572" width="27.28515625" style="222" customWidth="1"/>
    <col min="13573" max="13573" width="18.5703125" style="222" customWidth="1"/>
    <col min="13574" max="13825" width="9.140625" style="222"/>
    <col min="13826" max="13826" width="13.5703125" style="222" customWidth="1"/>
    <col min="13827" max="13827" width="79.28515625" style="222" customWidth="1"/>
    <col min="13828" max="13828" width="27.28515625" style="222" customWidth="1"/>
    <col min="13829" max="13829" width="18.5703125" style="222" customWidth="1"/>
    <col min="13830" max="14081" width="9.140625" style="222"/>
    <col min="14082" max="14082" width="13.5703125" style="222" customWidth="1"/>
    <col min="14083" max="14083" width="79.28515625" style="222" customWidth="1"/>
    <col min="14084" max="14084" width="27.28515625" style="222" customWidth="1"/>
    <col min="14085" max="14085" width="18.5703125" style="222" customWidth="1"/>
    <col min="14086" max="14337" width="9.140625" style="222"/>
    <col min="14338" max="14338" width="13.5703125" style="222" customWidth="1"/>
    <col min="14339" max="14339" width="79.28515625" style="222" customWidth="1"/>
    <col min="14340" max="14340" width="27.28515625" style="222" customWidth="1"/>
    <col min="14341" max="14341" width="18.5703125" style="222" customWidth="1"/>
    <col min="14342" max="14593" width="9.140625" style="222"/>
    <col min="14594" max="14594" width="13.5703125" style="222" customWidth="1"/>
    <col min="14595" max="14595" width="79.28515625" style="222" customWidth="1"/>
    <col min="14596" max="14596" width="27.28515625" style="222" customWidth="1"/>
    <col min="14597" max="14597" width="18.5703125" style="222" customWidth="1"/>
    <col min="14598" max="14849" width="9.140625" style="222"/>
    <col min="14850" max="14850" width="13.5703125" style="222" customWidth="1"/>
    <col min="14851" max="14851" width="79.28515625" style="222" customWidth="1"/>
    <col min="14852" max="14852" width="27.28515625" style="222" customWidth="1"/>
    <col min="14853" max="14853" width="18.5703125" style="222" customWidth="1"/>
    <col min="14854" max="15105" width="9.140625" style="222"/>
    <col min="15106" max="15106" width="13.5703125" style="222" customWidth="1"/>
    <col min="15107" max="15107" width="79.28515625" style="222" customWidth="1"/>
    <col min="15108" max="15108" width="27.28515625" style="222" customWidth="1"/>
    <col min="15109" max="15109" width="18.5703125" style="222" customWidth="1"/>
    <col min="15110" max="15361" width="9.140625" style="222"/>
    <col min="15362" max="15362" width="13.5703125" style="222" customWidth="1"/>
    <col min="15363" max="15363" width="79.28515625" style="222" customWidth="1"/>
    <col min="15364" max="15364" width="27.28515625" style="222" customWidth="1"/>
    <col min="15365" max="15365" width="18.5703125" style="222" customWidth="1"/>
    <col min="15366" max="15617" width="9.140625" style="222"/>
    <col min="15618" max="15618" width="13.5703125" style="222" customWidth="1"/>
    <col min="15619" max="15619" width="79.28515625" style="222" customWidth="1"/>
    <col min="15620" max="15620" width="27.28515625" style="222" customWidth="1"/>
    <col min="15621" max="15621" width="18.5703125" style="222" customWidth="1"/>
    <col min="15622" max="15873" width="9.140625" style="222"/>
    <col min="15874" max="15874" width="13.5703125" style="222" customWidth="1"/>
    <col min="15875" max="15875" width="79.28515625" style="222" customWidth="1"/>
    <col min="15876" max="15876" width="27.28515625" style="222" customWidth="1"/>
    <col min="15877" max="15877" width="18.5703125" style="222" customWidth="1"/>
    <col min="15878" max="16129" width="9.140625" style="222"/>
    <col min="16130" max="16130" width="13.5703125" style="222" customWidth="1"/>
    <col min="16131" max="16131" width="79.28515625" style="222" customWidth="1"/>
    <col min="16132" max="16132" width="27.28515625" style="222" customWidth="1"/>
    <col min="16133" max="16133" width="18.5703125" style="222" customWidth="1"/>
    <col min="16134" max="16384" width="9.140625" style="222"/>
  </cols>
  <sheetData>
    <row r="1" spans="1:19" ht="30.75" customHeight="1" x14ac:dyDescent="0.25">
      <c r="A1" s="218"/>
      <c r="B1" s="219"/>
      <c r="C1" s="219"/>
      <c r="D1" s="219"/>
      <c r="E1" s="219"/>
      <c r="F1" s="220"/>
      <c r="G1" s="220"/>
      <c r="R1" s="221"/>
      <c r="S1" s="221"/>
    </row>
    <row r="2" spans="1:19" ht="12.75" customHeight="1" x14ac:dyDescent="0.25">
      <c r="A2" s="218"/>
      <c r="B2" s="223"/>
      <c r="C2" s="223"/>
      <c r="D2" s="223"/>
      <c r="E2" s="223"/>
      <c r="F2" s="224"/>
      <c r="G2" s="225"/>
      <c r="R2" s="221"/>
      <c r="S2" s="221"/>
    </row>
    <row r="3" spans="1:19" ht="9.9499999999999993" customHeight="1" x14ac:dyDescent="0.25">
      <c r="A3" s="218"/>
      <c r="B3" s="223"/>
      <c r="C3" s="223"/>
      <c r="D3" s="223"/>
      <c r="E3" s="223"/>
      <c r="F3" s="224"/>
      <c r="G3" s="225"/>
      <c r="R3" s="221"/>
      <c r="S3" s="221"/>
    </row>
    <row r="4" spans="1:19" ht="18" customHeight="1" x14ac:dyDescent="0.25">
      <c r="A4" s="218"/>
      <c r="B4" s="226"/>
      <c r="C4" s="226"/>
      <c r="D4" s="226"/>
      <c r="E4" s="226"/>
      <c r="F4" s="227"/>
      <c r="G4" s="228"/>
      <c r="R4" s="221"/>
      <c r="S4" s="221"/>
    </row>
    <row r="5" spans="1:19" ht="26.1" customHeight="1" thickBot="1" x14ac:dyDescent="0.3">
      <c r="A5" s="218"/>
      <c r="B5" s="229"/>
      <c r="C5" s="230"/>
      <c r="D5" s="230"/>
      <c r="E5" s="230"/>
      <c r="F5" s="231"/>
      <c r="G5" s="232"/>
      <c r="I5" s="230"/>
      <c r="R5" s="221"/>
      <c r="S5" s="221"/>
    </row>
    <row r="6" spans="1:19" s="236" customFormat="1" ht="33.75" customHeight="1" x14ac:dyDescent="0.25">
      <c r="A6" s="266" t="s">
        <v>1</v>
      </c>
      <c r="B6" s="267" t="s">
        <v>153</v>
      </c>
      <c r="C6" s="268"/>
      <c r="D6" s="268"/>
      <c r="E6" s="269"/>
      <c r="F6" s="233"/>
      <c r="G6" s="234"/>
      <c r="H6" s="235"/>
      <c r="I6" s="235"/>
      <c r="J6" s="235"/>
      <c r="K6" s="235"/>
      <c r="L6" s="235"/>
      <c r="M6" s="235"/>
      <c r="N6" s="235"/>
      <c r="O6" s="235"/>
      <c r="P6" s="235"/>
      <c r="Q6" s="235"/>
      <c r="R6" s="235"/>
      <c r="S6" s="235"/>
    </row>
    <row r="7" spans="1:19" s="236" customFormat="1" ht="8.25" customHeight="1" x14ac:dyDescent="0.25">
      <c r="A7" s="270"/>
      <c r="B7" s="271"/>
      <c r="C7" s="272"/>
      <c r="D7" s="272"/>
      <c r="E7" s="273"/>
      <c r="F7" s="238"/>
      <c r="G7" s="239"/>
      <c r="H7" s="235"/>
      <c r="I7" s="237"/>
      <c r="J7" s="235"/>
      <c r="K7" s="235"/>
      <c r="L7" s="235"/>
      <c r="M7" s="235"/>
      <c r="N7" s="235"/>
      <c r="O7" s="235"/>
      <c r="P7" s="235"/>
      <c r="Q7" s="235"/>
      <c r="R7" s="235"/>
      <c r="S7" s="235"/>
    </row>
    <row r="8" spans="1:19" s="236" customFormat="1" ht="15.75" customHeight="1" x14ac:dyDescent="0.25">
      <c r="A8" s="274" t="s">
        <v>154</v>
      </c>
      <c r="B8" s="275"/>
      <c r="C8" s="276"/>
      <c r="D8" s="277"/>
      <c r="E8" s="278"/>
      <c r="F8" s="240"/>
      <c r="G8" s="240"/>
      <c r="H8" s="235"/>
      <c r="I8" s="235"/>
      <c r="J8" s="235"/>
      <c r="K8" s="235"/>
      <c r="L8" s="235"/>
      <c r="M8" s="235"/>
      <c r="N8" s="235"/>
      <c r="O8" s="235"/>
      <c r="P8" s="235"/>
      <c r="Q8" s="235"/>
      <c r="R8" s="235"/>
      <c r="S8" s="235"/>
    </row>
    <row r="9" spans="1:19" ht="8.25" customHeight="1" x14ac:dyDescent="0.25">
      <c r="A9" s="270"/>
      <c r="B9" s="271"/>
      <c r="C9" s="279"/>
      <c r="D9" s="280"/>
      <c r="E9" s="281"/>
      <c r="F9" s="241"/>
      <c r="G9" s="242"/>
      <c r="R9" s="221"/>
      <c r="S9" s="221"/>
    </row>
    <row r="10" spans="1:19" ht="15.75" x14ac:dyDescent="0.25">
      <c r="A10" s="270" t="s">
        <v>2</v>
      </c>
      <c r="B10" s="282" t="s">
        <v>155</v>
      </c>
      <c r="C10" s="276"/>
      <c r="D10" s="283"/>
      <c r="E10" s="281"/>
      <c r="F10" s="241"/>
      <c r="G10" s="242"/>
      <c r="R10" s="221"/>
      <c r="S10" s="221"/>
    </row>
    <row r="11" spans="1:19" ht="8.25" customHeight="1" x14ac:dyDescent="0.25">
      <c r="A11" s="270"/>
      <c r="B11" s="271"/>
      <c r="C11" s="279"/>
      <c r="D11" s="280"/>
      <c r="E11" s="281"/>
      <c r="F11" s="241"/>
      <c r="G11" s="242"/>
      <c r="R11" s="221"/>
      <c r="S11" s="221"/>
    </row>
    <row r="12" spans="1:19" ht="31.5" x14ac:dyDescent="0.25">
      <c r="A12" s="270" t="s">
        <v>3</v>
      </c>
      <c r="B12" s="284" t="s">
        <v>156</v>
      </c>
      <c r="C12" s="276"/>
      <c r="D12" s="15"/>
      <c r="E12" s="281"/>
      <c r="F12" s="241"/>
      <c r="G12" s="242"/>
      <c r="R12" s="221"/>
      <c r="S12" s="221"/>
    </row>
    <row r="13" spans="1:19" ht="8.25" customHeight="1" thickBot="1" x14ac:dyDescent="0.3">
      <c r="A13" s="285"/>
      <c r="B13" s="286"/>
      <c r="C13" s="286"/>
      <c r="D13" s="286"/>
      <c r="E13" s="287"/>
      <c r="F13" s="241"/>
      <c r="G13" s="242"/>
      <c r="R13" s="221"/>
      <c r="S13" s="221"/>
    </row>
    <row r="14" spans="1:19" ht="18" customHeight="1" thickBot="1" x14ac:dyDescent="0.3">
      <c r="A14" s="288"/>
      <c r="B14" s="288"/>
      <c r="C14" s="288"/>
      <c r="D14" s="288"/>
      <c r="E14" s="288"/>
    </row>
    <row r="15" spans="1:19" s="244" customFormat="1" ht="39.950000000000003" customHeight="1" x14ac:dyDescent="0.25">
      <c r="A15" s="289" t="s">
        <v>4</v>
      </c>
      <c r="B15" s="290" t="s">
        <v>6</v>
      </c>
      <c r="C15" s="6" t="s">
        <v>13</v>
      </c>
      <c r="D15" s="6" t="s">
        <v>14</v>
      </c>
      <c r="E15" s="291" t="s">
        <v>10</v>
      </c>
      <c r="F15" s="243"/>
      <c r="G15" s="243"/>
      <c r="H15" s="243"/>
      <c r="I15" s="243"/>
      <c r="J15" s="243"/>
      <c r="K15" s="243"/>
      <c r="L15" s="243"/>
      <c r="M15" s="243"/>
      <c r="N15" s="243"/>
      <c r="O15" s="243"/>
      <c r="P15" s="243"/>
      <c r="Q15" s="243"/>
    </row>
    <row r="16" spans="1:19" s="246" customFormat="1" ht="19.5" customHeight="1" x14ac:dyDescent="0.25">
      <c r="A16" s="292">
        <v>1</v>
      </c>
      <c r="B16" s="293" t="str">
        <f>Orçamento!D10</f>
        <v>CAMPO MIRANTE</v>
      </c>
      <c r="C16" s="7">
        <f>Orçamento!H10</f>
        <v>0</v>
      </c>
      <c r="D16" s="8">
        <f>C16+(C16*Orçamento!$E$112)</f>
        <v>0</v>
      </c>
      <c r="E16" s="9" t="e">
        <f t="shared" ref="E16:E24" si="0">C16/$C$25</f>
        <v>#DIV/0!</v>
      </c>
      <c r="F16" s="245"/>
      <c r="G16" s="245"/>
      <c r="H16" s="245"/>
      <c r="I16" s="245"/>
      <c r="J16" s="245"/>
      <c r="K16" s="245"/>
      <c r="L16" s="245"/>
      <c r="M16" s="245"/>
      <c r="N16" s="245"/>
      <c r="O16" s="245"/>
      <c r="P16" s="245"/>
      <c r="Q16" s="245"/>
    </row>
    <row r="17" spans="1:17" s="246" customFormat="1" ht="19.5" customHeight="1" x14ac:dyDescent="0.25">
      <c r="A17" s="292">
        <v>2</v>
      </c>
      <c r="B17" s="293" t="str">
        <f>Orçamento!D19</f>
        <v>PISCINÃO - PARQUE SUBURBANO</v>
      </c>
      <c r="C17" s="7">
        <f>Orçamento!H19</f>
        <v>0</v>
      </c>
      <c r="D17" s="8">
        <f>C17+(C17*Orçamento!$E$112)</f>
        <v>0</v>
      </c>
      <c r="E17" s="9" t="e">
        <f t="shared" si="0"/>
        <v>#DIV/0!</v>
      </c>
      <c r="F17" s="245"/>
      <c r="G17" s="245"/>
      <c r="H17" s="245"/>
      <c r="I17" s="245"/>
      <c r="J17" s="245"/>
      <c r="K17" s="245"/>
      <c r="L17" s="245"/>
      <c r="M17" s="245"/>
      <c r="N17" s="245"/>
      <c r="O17" s="245"/>
      <c r="P17" s="245"/>
      <c r="Q17" s="245"/>
    </row>
    <row r="18" spans="1:17" s="246" customFormat="1" ht="19.5" customHeight="1" x14ac:dyDescent="0.25">
      <c r="A18" s="292">
        <v>3</v>
      </c>
      <c r="B18" s="293" t="str">
        <f>Orçamento!D29</f>
        <v>PISCINÃO - SAPIANTÃ</v>
      </c>
      <c r="C18" s="7">
        <f>Orçamento!H29</f>
        <v>0</v>
      </c>
      <c r="D18" s="8">
        <f>C18+(C18*Orçamento!$E$112)</f>
        <v>0</v>
      </c>
      <c r="E18" s="9" t="e">
        <f t="shared" si="0"/>
        <v>#DIV/0!</v>
      </c>
      <c r="F18" s="245"/>
      <c r="G18" s="245"/>
      <c r="H18" s="245"/>
      <c r="I18" s="245"/>
      <c r="J18" s="245"/>
      <c r="K18" s="245"/>
      <c r="L18" s="245"/>
      <c r="M18" s="245"/>
      <c r="N18" s="245"/>
      <c r="O18" s="245"/>
      <c r="P18" s="245"/>
      <c r="Q18" s="245"/>
    </row>
    <row r="19" spans="1:17" s="246" customFormat="1" ht="19.5" customHeight="1" x14ac:dyDescent="0.25">
      <c r="A19" s="292">
        <v>4</v>
      </c>
      <c r="B19" s="293" t="str">
        <f>Orçamento!D39</f>
        <v>ARENINHAS</v>
      </c>
      <c r="C19" s="7">
        <f>Orçamento!H39</f>
        <v>0</v>
      </c>
      <c r="D19" s="8">
        <f>C19+(C19*Orçamento!$E$112)</f>
        <v>0</v>
      </c>
      <c r="E19" s="9" t="e">
        <f t="shared" si="0"/>
        <v>#DIV/0!</v>
      </c>
      <c r="F19" s="245"/>
      <c r="G19" s="245"/>
      <c r="H19" s="245"/>
      <c r="I19" s="245"/>
      <c r="J19" s="245"/>
      <c r="K19" s="245"/>
      <c r="L19" s="245"/>
      <c r="M19" s="245"/>
      <c r="N19" s="245"/>
      <c r="O19" s="245"/>
      <c r="P19" s="245"/>
      <c r="Q19" s="245"/>
    </row>
    <row r="20" spans="1:17" s="246" customFormat="1" ht="19.5" customHeight="1" x14ac:dyDescent="0.25">
      <c r="A20" s="292">
        <v>5</v>
      </c>
      <c r="B20" s="293" t="str">
        <f>Orçamento!D48</f>
        <v>CEMITÉRIO</v>
      </c>
      <c r="C20" s="7">
        <f>Orçamento!H48</f>
        <v>0</v>
      </c>
      <c r="D20" s="8">
        <f>C20+(C20*Orçamento!$E$112)</f>
        <v>0</v>
      </c>
      <c r="E20" s="9" t="e">
        <f t="shared" si="0"/>
        <v>#DIV/0!</v>
      </c>
      <c r="F20" s="245"/>
      <c r="G20" s="245"/>
      <c r="H20" s="245"/>
      <c r="I20" s="245"/>
      <c r="J20" s="245"/>
      <c r="K20" s="245"/>
      <c r="L20" s="245"/>
      <c r="M20" s="245"/>
      <c r="N20" s="245"/>
      <c r="O20" s="245"/>
      <c r="P20" s="245"/>
      <c r="Q20" s="245"/>
    </row>
    <row r="21" spans="1:17" s="245" customFormat="1" ht="15" x14ac:dyDescent="0.25">
      <c r="A21" s="292">
        <v>6</v>
      </c>
      <c r="B21" s="293" t="str">
        <f>Orçamento!D66</f>
        <v>UBS AMADOR BUENO</v>
      </c>
      <c r="C21" s="7">
        <f>Orçamento!H66</f>
        <v>0</v>
      </c>
      <c r="D21" s="8">
        <f>C21+(C21*Orçamento!$E$112)</f>
        <v>0</v>
      </c>
      <c r="E21" s="9" t="e">
        <f t="shared" si="0"/>
        <v>#DIV/0!</v>
      </c>
    </row>
    <row r="22" spans="1:17" s="245" customFormat="1" ht="15" x14ac:dyDescent="0.25">
      <c r="A22" s="292">
        <v>7</v>
      </c>
      <c r="B22" s="293" t="str">
        <f>Orçamento!D83</f>
        <v>CENTRO DE REABILITAÇÃO - REAB</v>
      </c>
      <c r="C22" s="7">
        <f>Orçamento!H83</f>
        <v>0</v>
      </c>
      <c r="D22" s="8">
        <f>C22+(C22*Orçamento!$E$112)</f>
        <v>0</v>
      </c>
      <c r="E22" s="9" t="e">
        <f t="shared" si="0"/>
        <v>#DIV/0!</v>
      </c>
    </row>
    <row r="23" spans="1:17" s="245" customFormat="1" ht="15" x14ac:dyDescent="0.25">
      <c r="A23" s="292">
        <v>8</v>
      </c>
      <c r="B23" s="293" t="str">
        <f>Orçamento!D93</f>
        <v>CAMELODROMO</v>
      </c>
      <c r="C23" s="7">
        <f>Orçamento!H93</f>
        <v>0</v>
      </c>
      <c r="D23" s="8">
        <f>C23+(C23*Orçamento!$E$112)</f>
        <v>0</v>
      </c>
      <c r="E23" s="9" t="e">
        <f t="shared" si="0"/>
        <v>#DIV/0!</v>
      </c>
    </row>
    <row r="24" spans="1:17" s="245" customFormat="1" ht="15" x14ac:dyDescent="0.25">
      <c r="A24" s="292">
        <v>9</v>
      </c>
      <c r="B24" s="293" t="str">
        <f>Orçamento!D103</f>
        <v>BOSQUE</v>
      </c>
      <c r="C24" s="7">
        <f>Orçamento!H103</f>
        <v>0</v>
      </c>
      <c r="D24" s="8">
        <f>C24+(C24*Orçamento!$E$112)</f>
        <v>0</v>
      </c>
      <c r="E24" s="9" t="e">
        <f t="shared" si="0"/>
        <v>#DIV/0!</v>
      </c>
    </row>
    <row r="25" spans="1:17" s="245" customFormat="1" ht="18.75" thickBot="1" x14ac:dyDescent="0.3">
      <c r="A25" s="294" t="s">
        <v>15</v>
      </c>
      <c r="B25" s="294"/>
      <c r="C25" s="10">
        <f>SUM(C16:C24)</f>
        <v>0</v>
      </c>
      <c r="D25" s="14">
        <f>SUM(D16:D24)</f>
        <v>0</v>
      </c>
      <c r="E25" s="11" t="e">
        <f>SUM(E16:E24)</f>
        <v>#DIV/0!</v>
      </c>
    </row>
    <row r="26" spans="1:17" s="245" customFormat="1" ht="18.75" thickBot="1" x14ac:dyDescent="0.3">
      <c r="A26" s="294" t="s">
        <v>149</v>
      </c>
      <c r="B26" s="294"/>
      <c r="C26" s="160">
        <f>D25</f>
        <v>0</v>
      </c>
      <c r="D26" s="160"/>
      <c r="E26" s="160"/>
    </row>
    <row r="27" spans="1:17" s="246" customFormat="1" ht="19.5" customHeight="1" x14ac:dyDescent="0.25">
      <c r="A27" s="24"/>
      <c r="B27" s="24"/>
      <c r="C27" s="247"/>
      <c r="D27" s="247"/>
      <c r="E27" s="248"/>
      <c r="F27" s="245"/>
      <c r="G27" s="245"/>
      <c r="H27" s="245"/>
      <c r="I27" s="245"/>
      <c r="J27" s="245"/>
      <c r="K27" s="245"/>
      <c r="L27" s="245"/>
      <c r="M27" s="245"/>
      <c r="N27" s="245"/>
      <c r="O27" s="245"/>
      <c r="P27" s="245"/>
      <c r="Q27" s="245"/>
    </row>
    <row r="28" spans="1:17" s="245" customFormat="1" ht="18.75" customHeight="1" x14ac:dyDescent="0.25">
      <c r="A28" s="24"/>
      <c r="B28" s="24"/>
      <c r="C28" s="249"/>
      <c r="D28" s="249"/>
      <c r="E28" s="250"/>
    </row>
    <row r="29" spans="1:17" s="246" customFormat="1" ht="19.5" customHeight="1" x14ac:dyDescent="0.25">
      <c r="A29" s="251"/>
      <c r="B29" s="251"/>
      <c r="C29" s="251"/>
      <c r="D29" s="251"/>
      <c r="E29" s="251"/>
      <c r="F29" s="245"/>
      <c r="G29" s="245"/>
      <c r="H29" s="245"/>
      <c r="I29" s="245"/>
      <c r="J29" s="245"/>
      <c r="K29" s="245"/>
      <c r="L29" s="245"/>
      <c r="M29" s="245"/>
      <c r="N29" s="245"/>
      <c r="O29" s="245"/>
      <c r="P29" s="245"/>
      <c r="Q29" s="245"/>
    </row>
    <row r="30" spans="1:17" s="245" customFormat="1" ht="4.5" customHeight="1" x14ac:dyDescent="0.25">
      <c r="A30" s="24"/>
      <c r="B30" s="252"/>
      <c r="C30" s="247"/>
      <c r="D30" s="247"/>
      <c r="E30" s="248"/>
    </row>
    <row r="31" spans="1:17" s="246" customFormat="1" ht="19.5" customHeight="1" x14ac:dyDescent="0.25">
      <c r="A31" s="24"/>
      <c r="B31" s="24"/>
      <c r="C31" s="247"/>
      <c r="D31" s="247"/>
      <c r="E31" s="248"/>
      <c r="F31" s="245"/>
      <c r="G31" s="245"/>
      <c r="H31" s="245"/>
      <c r="I31" s="245"/>
      <c r="J31" s="245"/>
      <c r="K31" s="245"/>
      <c r="L31" s="245"/>
      <c r="M31" s="245"/>
      <c r="N31" s="245"/>
      <c r="O31" s="245"/>
      <c r="P31" s="245"/>
      <c r="Q31" s="245"/>
    </row>
    <row r="32" spans="1:17" s="245" customFormat="1" ht="4.5" customHeight="1" x14ac:dyDescent="0.25">
      <c r="A32" s="253"/>
      <c r="B32" s="24"/>
      <c r="C32" s="145"/>
      <c r="D32" s="145"/>
      <c r="E32" s="145"/>
    </row>
    <row r="33" spans="1:19" s="245" customFormat="1" ht="19.5" customHeight="1" x14ac:dyDescent="0.25">
      <c r="A33" s="253"/>
      <c r="B33" s="254"/>
      <c r="C33" s="146"/>
      <c r="D33" s="146"/>
      <c r="E33" s="146"/>
    </row>
    <row r="34" spans="1:19" s="245" customFormat="1" ht="15" x14ac:dyDescent="0.25">
      <c r="A34" s="253"/>
      <c r="B34" s="255"/>
      <c r="C34" s="147"/>
      <c r="D34" s="147"/>
      <c r="E34" s="147"/>
    </row>
    <row r="35" spans="1:19" s="246" customFormat="1" ht="19.5" customHeight="1" x14ac:dyDescent="0.2">
      <c r="A35" s="253"/>
      <c r="B35" s="256"/>
      <c r="C35" s="147"/>
      <c r="D35" s="147"/>
      <c r="E35" s="147"/>
      <c r="F35" s="245"/>
      <c r="G35" s="245"/>
      <c r="H35" s="245"/>
      <c r="I35" s="245"/>
      <c r="J35" s="245"/>
      <c r="K35" s="245"/>
      <c r="L35" s="245"/>
      <c r="M35" s="245"/>
      <c r="N35" s="245"/>
      <c r="O35" s="245"/>
      <c r="P35" s="245"/>
      <c r="Q35" s="245"/>
    </row>
    <row r="36" spans="1:19" s="245" customFormat="1" ht="12.75" customHeight="1" x14ac:dyDescent="0.2">
      <c r="A36" s="253"/>
      <c r="B36" s="256"/>
      <c r="C36" s="137"/>
      <c r="D36" s="137"/>
      <c r="E36" s="137"/>
    </row>
    <row r="37" spans="1:19" s="245" customFormat="1" ht="24" customHeight="1" x14ac:dyDescent="0.25">
      <c r="A37" s="253"/>
      <c r="B37" s="222"/>
      <c r="C37" s="218"/>
      <c r="D37" s="218"/>
      <c r="E37" s="218"/>
    </row>
    <row r="38" spans="1:19" s="245" customFormat="1" ht="4.5" customHeight="1" x14ac:dyDescent="0.25">
      <c r="A38" s="253"/>
      <c r="B38" s="222"/>
      <c r="C38" s="257"/>
      <c r="D38" s="257"/>
      <c r="E38" s="258"/>
    </row>
    <row r="39" spans="1:19" s="246" customFormat="1" ht="19.5" customHeight="1" x14ac:dyDescent="0.25">
      <c r="A39" s="253"/>
      <c r="B39" s="222"/>
      <c r="C39" s="257"/>
      <c r="D39" s="257"/>
      <c r="E39" s="258"/>
      <c r="F39" s="245"/>
      <c r="G39" s="245"/>
      <c r="H39" s="245"/>
      <c r="I39" s="245"/>
      <c r="J39" s="245"/>
      <c r="K39" s="245"/>
      <c r="L39" s="245"/>
      <c r="M39" s="245"/>
      <c r="N39" s="245"/>
      <c r="O39" s="245"/>
      <c r="P39" s="245"/>
      <c r="Q39" s="245"/>
    </row>
    <row r="40" spans="1:19" s="261" customFormat="1" ht="4.5" customHeight="1" x14ac:dyDescent="0.25">
      <c r="A40" s="253"/>
      <c r="B40" s="222"/>
      <c r="C40" s="257"/>
      <c r="D40" s="257"/>
      <c r="E40" s="258"/>
      <c r="F40" s="259"/>
      <c r="G40" s="260"/>
      <c r="H40" s="260"/>
      <c r="I40" s="260"/>
      <c r="J40" s="260"/>
      <c r="K40" s="260"/>
      <c r="L40" s="260"/>
      <c r="M40" s="260"/>
      <c r="N40" s="260"/>
      <c r="O40" s="260"/>
      <c r="P40" s="260"/>
      <c r="Q40" s="260"/>
    </row>
    <row r="41" spans="1:19" ht="19.5" customHeight="1" x14ac:dyDescent="0.25">
      <c r="F41" s="262"/>
    </row>
    <row r="42" spans="1:19" ht="12.75" customHeight="1" x14ac:dyDescent="0.25"/>
    <row r="43" spans="1:19" ht="28.5" customHeight="1" x14ac:dyDescent="0.25"/>
    <row r="44" spans="1:19" ht="12.75" customHeight="1" x14ac:dyDescent="0.25"/>
    <row r="45" spans="1:19" s="221" customFormat="1" ht="12.75" customHeight="1" x14ac:dyDescent="0.25">
      <c r="A45" s="253"/>
      <c r="B45" s="222"/>
      <c r="C45" s="257"/>
      <c r="D45" s="257"/>
      <c r="E45" s="258"/>
      <c r="F45" s="1"/>
      <c r="R45" s="222"/>
      <c r="S45" s="222"/>
    </row>
    <row r="46" spans="1:19" s="221" customFormat="1" ht="15" customHeight="1" x14ac:dyDescent="0.25">
      <c r="A46" s="253"/>
      <c r="B46" s="222"/>
      <c r="C46" s="257"/>
      <c r="D46" s="257"/>
      <c r="E46" s="258"/>
      <c r="F46" s="1"/>
      <c r="R46" s="222"/>
      <c r="S46" s="222"/>
    </row>
    <row r="47" spans="1:19" s="221" customFormat="1" ht="12.75" customHeight="1" x14ac:dyDescent="0.25">
      <c r="A47" s="253"/>
      <c r="B47" s="222"/>
      <c r="C47" s="257"/>
      <c r="D47" s="257"/>
      <c r="E47" s="258"/>
      <c r="F47" s="1"/>
      <c r="R47" s="222"/>
      <c r="S47" s="222"/>
    </row>
    <row r="48" spans="1:19" s="221" customFormat="1" ht="12.75" customHeight="1" x14ac:dyDescent="0.25">
      <c r="A48" s="253"/>
      <c r="B48" s="222"/>
      <c r="C48" s="257"/>
      <c r="D48" s="257"/>
      <c r="E48" s="258"/>
      <c r="F48" s="1"/>
      <c r="R48" s="222"/>
      <c r="S48" s="222"/>
    </row>
    <row r="49" spans="1:19" s="221" customFormat="1" ht="15" customHeight="1" x14ac:dyDescent="0.2">
      <c r="A49" s="253"/>
      <c r="B49" s="222"/>
      <c r="C49" s="257"/>
      <c r="D49" s="257"/>
      <c r="E49" s="258"/>
      <c r="F49" s="256"/>
      <c r="G49" s="263"/>
      <c r="R49" s="222"/>
      <c r="S49" s="222"/>
    </row>
    <row r="50" spans="1:19" s="221" customFormat="1" ht="15" customHeight="1" x14ac:dyDescent="0.2">
      <c r="A50" s="253"/>
      <c r="B50" s="222"/>
      <c r="C50" s="257"/>
      <c r="D50" s="257"/>
      <c r="E50" s="258"/>
      <c r="F50" s="264"/>
      <c r="G50" s="265"/>
      <c r="R50" s="222"/>
      <c r="S50" s="222"/>
    </row>
    <row r="51" spans="1:19" s="221" customFormat="1" ht="12.75" customHeight="1" x14ac:dyDescent="0.2">
      <c r="A51" s="253"/>
      <c r="B51" s="222"/>
      <c r="C51" s="257"/>
      <c r="D51" s="257"/>
      <c r="E51" s="258"/>
      <c r="F51" s="265"/>
      <c r="G51" s="265"/>
      <c r="R51" s="222"/>
      <c r="S51" s="222"/>
    </row>
    <row r="52" spans="1:19" s="221" customFormat="1" ht="14.25" customHeight="1" x14ac:dyDescent="0.25">
      <c r="A52" s="253"/>
      <c r="B52" s="222"/>
      <c r="C52" s="257"/>
      <c r="D52" s="257"/>
      <c r="E52" s="258"/>
      <c r="F52" s="1"/>
      <c r="R52" s="222"/>
      <c r="S52" s="222"/>
    </row>
    <row r="53" spans="1:19" s="221" customFormat="1" ht="14.25" customHeight="1" x14ac:dyDescent="0.25">
      <c r="A53" s="253"/>
      <c r="B53" s="222"/>
      <c r="C53" s="257"/>
      <c r="D53" s="257"/>
      <c r="E53" s="258"/>
      <c r="F53" s="1"/>
      <c r="R53" s="222"/>
      <c r="S53" s="222"/>
    </row>
    <row r="54" spans="1:19" s="221" customFormat="1" ht="14.25" customHeight="1" x14ac:dyDescent="0.25">
      <c r="A54" s="253"/>
      <c r="B54" s="222"/>
      <c r="C54" s="257"/>
      <c r="D54" s="257"/>
      <c r="E54" s="258"/>
      <c r="F54" s="1"/>
      <c r="R54" s="222"/>
      <c r="S54" s="222"/>
    </row>
  </sheetData>
  <sheetProtection password="C805" sheet="1" objects="1" scenarios="1" formatCells="0" formatColumns="0" formatRows="0" insertColumns="0" insertRows="0" insertHyperlinks="0" deleteColumns="0" deleteRows="0"/>
  <mergeCells count="17">
    <mergeCell ref="C37:E37"/>
    <mergeCell ref="A8:B8"/>
    <mergeCell ref="F8:G8"/>
    <mergeCell ref="A14:E14"/>
    <mergeCell ref="A25:B25"/>
    <mergeCell ref="A26:B26"/>
    <mergeCell ref="C26:E26"/>
    <mergeCell ref="A29:E29"/>
    <mergeCell ref="C32:E32"/>
    <mergeCell ref="C33:E33"/>
    <mergeCell ref="C34:E34"/>
    <mergeCell ref="C35:E35"/>
    <mergeCell ref="A1:A5"/>
    <mergeCell ref="B1:E1"/>
    <mergeCell ref="B2:E2"/>
    <mergeCell ref="B3:E3"/>
    <mergeCell ref="B4:E4"/>
  </mergeCells>
  <pageMargins left="0.511811024" right="0.511811024" top="0.78740157499999996" bottom="0.78740157499999996" header="0.31496062000000002" footer="0.31496062000000002"/>
  <pageSetup paperSize="9" scale="5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2"/>
  <sheetViews>
    <sheetView tabSelected="1" view="pageBreakPreview" zoomScale="80" zoomScaleNormal="84" zoomScaleSheetLayoutView="80" workbookViewId="0">
      <selection activeCell="R29" sqref="R29"/>
    </sheetView>
  </sheetViews>
  <sheetFormatPr defaultColWidth="9.28515625" defaultRowHeight="12.75" x14ac:dyDescent="0.2"/>
  <cols>
    <col min="1" max="1" width="16.7109375" style="300" customWidth="1"/>
    <col min="2" max="2" width="45.7109375" style="300" customWidth="1"/>
    <col min="3" max="3" width="18.5703125" style="309" customWidth="1"/>
    <col min="4" max="4" width="24.7109375" style="310" customWidth="1"/>
    <col min="5" max="5" width="21" style="300" customWidth="1"/>
    <col min="6" max="6" width="22.85546875" style="300" customWidth="1"/>
    <col min="7" max="16" width="21" style="300" customWidth="1"/>
    <col min="17" max="17" width="9.28515625" style="300"/>
    <col min="18" max="18" width="17.85546875" style="300" customWidth="1"/>
    <col min="19" max="249" width="9.28515625" style="300"/>
    <col min="250" max="250" width="16.7109375" style="300" customWidth="1"/>
    <col min="251" max="251" width="48.7109375" style="300" customWidth="1"/>
    <col min="252" max="252" width="18" style="300" customWidth="1"/>
    <col min="253" max="253" width="24.7109375" style="300" customWidth="1"/>
    <col min="254" max="254" width="21" style="300" bestFit="1" customWidth="1"/>
    <col min="255" max="255" width="22.140625" style="300" bestFit="1" customWidth="1"/>
    <col min="256" max="256" width="21" style="300" bestFit="1" customWidth="1"/>
    <col min="257" max="257" width="22.42578125" style="300" bestFit="1" customWidth="1"/>
    <col min="258" max="258" width="22.42578125" style="300" customWidth="1"/>
    <col min="259" max="259" width="24.42578125" style="300" customWidth="1"/>
    <col min="260" max="260" width="14.28515625" style="300" bestFit="1" customWidth="1"/>
    <col min="261" max="261" width="9.28515625" style="300" customWidth="1"/>
    <col min="262" max="262" width="11.5703125" style="300" bestFit="1" customWidth="1"/>
    <col min="263" max="505" width="9.28515625" style="300"/>
    <col min="506" max="506" width="16.7109375" style="300" customWidth="1"/>
    <col min="507" max="507" width="48.7109375" style="300" customWidth="1"/>
    <col min="508" max="508" width="18" style="300" customWidth="1"/>
    <col min="509" max="509" width="24.7109375" style="300" customWidth="1"/>
    <col min="510" max="510" width="21" style="300" bestFit="1" customWidth="1"/>
    <col min="511" max="511" width="22.140625" style="300" bestFit="1" customWidth="1"/>
    <col min="512" max="512" width="21" style="300" bestFit="1" customWidth="1"/>
    <col min="513" max="513" width="22.42578125" style="300" bestFit="1" customWidth="1"/>
    <col min="514" max="514" width="22.42578125" style="300" customWidth="1"/>
    <col min="515" max="515" width="24.42578125" style="300" customWidth="1"/>
    <col min="516" max="516" width="14.28515625" style="300" bestFit="1" customWidth="1"/>
    <col min="517" max="517" width="9.28515625" style="300" customWidth="1"/>
    <col min="518" max="518" width="11.5703125" style="300" bestFit="1" customWidth="1"/>
    <col min="519" max="761" width="9.28515625" style="300"/>
    <col min="762" max="762" width="16.7109375" style="300" customWidth="1"/>
    <col min="763" max="763" width="48.7109375" style="300" customWidth="1"/>
    <col min="764" max="764" width="18" style="300" customWidth="1"/>
    <col min="765" max="765" width="24.7109375" style="300" customWidth="1"/>
    <col min="766" max="766" width="21" style="300" bestFit="1" customWidth="1"/>
    <col min="767" max="767" width="22.140625" style="300" bestFit="1" customWidth="1"/>
    <col min="768" max="768" width="21" style="300" bestFit="1" customWidth="1"/>
    <col min="769" max="769" width="22.42578125" style="300" bestFit="1" customWidth="1"/>
    <col min="770" max="770" width="22.42578125" style="300" customWidth="1"/>
    <col min="771" max="771" width="24.42578125" style="300" customWidth="1"/>
    <col min="772" max="772" width="14.28515625" style="300" bestFit="1" customWidth="1"/>
    <col min="773" max="773" width="9.28515625" style="300" customWidth="1"/>
    <col min="774" max="774" width="11.5703125" style="300" bestFit="1" customWidth="1"/>
    <col min="775" max="1017" width="9.28515625" style="300"/>
    <col min="1018" max="1018" width="16.7109375" style="300" customWidth="1"/>
    <col min="1019" max="1019" width="48.7109375" style="300" customWidth="1"/>
    <col min="1020" max="1020" width="18" style="300" customWidth="1"/>
    <col min="1021" max="1021" width="24.7109375" style="300" customWidth="1"/>
    <col min="1022" max="1022" width="21" style="300" bestFit="1" customWidth="1"/>
    <col min="1023" max="1023" width="22.140625" style="300" bestFit="1" customWidth="1"/>
    <col min="1024" max="1024" width="21" style="300" bestFit="1" customWidth="1"/>
    <col min="1025" max="1025" width="22.42578125" style="300" bestFit="1" customWidth="1"/>
    <col min="1026" max="1026" width="22.42578125" style="300" customWidth="1"/>
    <col min="1027" max="1027" width="24.42578125" style="300" customWidth="1"/>
    <col min="1028" max="1028" width="14.28515625" style="300" bestFit="1" customWidth="1"/>
    <col min="1029" max="1029" width="9.28515625" style="300" customWidth="1"/>
    <col min="1030" max="1030" width="11.5703125" style="300" bestFit="1" customWidth="1"/>
    <col min="1031" max="1273" width="9.28515625" style="300"/>
    <col min="1274" max="1274" width="16.7109375" style="300" customWidth="1"/>
    <col min="1275" max="1275" width="48.7109375" style="300" customWidth="1"/>
    <col min="1276" max="1276" width="18" style="300" customWidth="1"/>
    <col min="1277" max="1277" width="24.7109375" style="300" customWidth="1"/>
    <col min="1278" max="1278" width="21" style="300" bestFit="1" customWidth="1"/>
    <col min="1279" max="1279" width="22.140625" style="300" bestFit="1" customWidth="1"/>
    <col min="1280" max="1280" width="21" style="300" bestFit="1" customWidth="1"/>
    <col min="1281" max="1281" width="22.42578125" style="300" bestFit="1" customWidth="1"/>
    <col min="1282" max="1282" width="22.42578125" style="300" customWidth="1"/>
    <col min="1283" max="1283" width="24.42578125" style="300" customWidth="1"/>
    <col min="1284" max="1284" width="14.28515625" style="300" bestFit="1" customWidth="1"/>
    <col min="1285" max="1285" width="9.28515625" style="300" customWidth="1"/>
    <col min="1286" max="1286" width="11.5703125" style="300" bestFit="1" customWidth="1"/>
    <col min="1287" max="1529" width="9.28515625" style="300"/>
    <col min="1530" max="1530" width="16.7109375" style="300" customWidth="1"/>
    <col min="1531" max="1531" width="48.7109375" style="300" customWidth="1"/>
    <col min="1532" max="1532" width="18" style="300" customWidth="1"/>
    <col min="1533" max="1533" width="24.7109375" style="300" customWidth="1"/>
    <col min="1534" max="1534" width="21" style="300" bestFit="1" customWidth="1"/>
    <col min="1535" max="1535" width="22.140625" style="300" bestFit="1" customWidth="1"/>
    <col min="1536" max="1536" width="21" style="300" bestFit="1" customWidth="1"/>
    <col min="1537" max="1537" width="22.42578125" style="300" bestFit="1" customWidth="1"/>
    <col min="1538" max="1538" width="22.42578125" style="300" customWidth="1"/>
    <col min="1539" max="1539" width="24.42578125" style="300" customWidth="1"/>
    <col min="1540" max="1540" width="14.28515625" style="300" bestFit="1" customWidth="1"/>
    <col min="1541" max="1541" width="9.28515625" style="300" customWidth="1"/>
    <col min="1542" max="1542" width="11.5703125" style="300" bestFit="1" customWidth="1"/>
    <col min="1543" max="1785" width="9.28515625" style="300"/>
    <col min="1786" max="1786" width="16.7109375" style="300" customWidth="1"/>
    <col min="1787" max="1787" width="48.7109375" style="300" customWidth="1"/>
    <col min="1788" max="1788" width="18" style="300" customWidth="1"/>
    <col min="1789" max="1789" width="24.7109375" style="300" customWidth="1"/>
    <col min="1790" max="1790" width="21" style="300" bestFit="1" customWidth="1"/>
    <col min="1791" max="1791" width="22.140625" style="300" bestFit="1" customWidth="1"/>
    <col min="1792" max="1792" width="21" style="300" bestFit="1" customWidth="1"/>
    <col min="1793" max="1793" width="22.42578125" style="300" bestFit="1" customWidth="1"/>
    <col min="1794" max="1794" width="22.42578125" style="300" customWidth="1"/>
    <col min="1795" max="1795" width="24.42578125" style="300" customWidth="1"/>
    <col min="1796" max="1796" width="14.28515625" style="300" bestFit="1" customWidth="1"/>
    <col min="1797" max="1797" width="9.28515625" style="300" customWidth="1"/>
    <col min="1798" max="1798" width="11.5703125" style="300" bestFit="1" customWidth="1"/>
    <col min="1799" max="2041" width="9.28515625" style="300"/>
    <col min="2042" max="2042" width="16.7109375" style="300" customWidth="1"/>
    <col min="2043" max="2043" width="48.7109375" style="300" customWidth="1"/>
    <col min="2044" max="2044" width="18" style="300" customWidth="1"/>
    <col min="2045" max="2045" width="24.7109375" style="300" customWidth="1"/>
    <col min="2046" max="2046" width="21" style="300" bestFit="1" customWidth="1"/>
    <col min="2047" max="2047" width="22.140625" style="300" bestFit="1" customWidth="1"/>
    <col min="2048" max="2048" width="21" style="300" bestFit="1" customWidth="1"/>
    <col min="2049" max="2049" width="22.42578125" style="300" bestFit="1" customWidth="1"/>
    <col min="2050" max="2050" width="22.42578125" style="300" customWidth="1"/>
    <col min="2051" max="2051" width="24.42578125" style="300" customWidth="1"/>
    <col min="2052" max="2052" width="14.28515625" style="300" bestFit="1" customWidth="1"/>
    <col min="2053" max="2053" width="9.28515625" style="300" customWidth="1"/>
    <col min="2054" max="2054" width="11.5703125" style="300" bestFit="1" customWidth="1"/>
    <col min="2055" max="2297" width="9.28515625" style="300"/>
    <col min="2298" max="2298" width="16.7109375" style="300" customWidth="1"/>
    <col min="2299" max="2299" width="48.7109375" style="300" customWidth="1"/>
    <col min="2300" max="2300" width="18" style="300" customWidth="1"/>
    <col min="2301" max="2301" width="24.7109375" style="300" customWidth="1"/>
    <col min="2302" max="2302" width="21" style="300" bestFit="1" customWidth="1"/>
    <col min="2303" max="2303" width="22.140625" style="300" bestFit="1" customWidth="1"/>
    <col min="2304" max="2304" width="21" style="300" bestFit="1" customWidth="1"/>
    <col min="2305" max="2305" width="22.42578125" style="300" bestFit="1" customWidth="1"/>
    <col min="2306" max="2306" width="22.42578125" style="300" customWidth="1"/>
    <col min="2307" max="2307" width="24.42578125" style="300" customWidth="1"/>
    <col min="2308" max="2308" width="14.28515625" style="300" bestFit="1" customWidth="1"/>
    <col min="2309" max="2309" width="9.28515625" style="300" customWidth="1"/>
    <col min="2310" max="2310" width="11.5703125" style="300" bestFit="1" customWidth="1"/>
    <col min="2311" max="2553" width="9.28515625" style="300"/>
    <col min="2554" max="2554" width="16.7109375" style="300" customWidth="1"/>
    <col min="2555" max="2555" width="48.7109375" style="300" customWidth="1"/>
    <col min="2556" max="2556" width="18" style="300" customWidth="1"/>
    <col min="2557" max="2557" width="24.7109375" style="300" customWidth="1"/>
    <col min="2558" max="2558" width="21" style="300" bestFit="1" customWidth="1"/>
    <col min="2559" max="2559" width="22.140625" style="300" bestFit="1" customWidth="1"/>
    <col min="2560" max="2560" width="21" style="300" bestFit="1" customWidth="1"/>
    <col min="2561" max="2561" width="22.42578125" style="300" bestFit="1" customWidth="1"/>
    <col min="2562" max="2562" width="22.42578125" style="300" customWidth="1"/>
    <col min="2563" max="2563" width="24.42578125" style="300" customWidth="1"/>
    <col min="2564" max="2564" width="14.28515625" style="300" bestFit="1" customWidth="1"/>
    <col min="2565" max="2565" width="9.28515625" style="300" customWidth="1"/>
    <col min="2566" max="2566" width="11.5703125" style="300" bestFit="1" customWidth="1"/>
    <col min="2567" max="2809" width="9.28515625" style="300"/>
    <col min="2810" max="2810" width="16.7109375" style="300" customWidth="1"/>
    <col min="2811" max="2811" width="48.7109375" style="300" customWidth="1"/>
    <col min="2812" max="2812" width="18" style="300" customWidth="1"/>
    <col min="2813" max="2813" width="24.7109375" style="300" customWidth="1"/>
    <col min="2814" max="2814" width="21" style="300" bestFit="1" customWidth="1"/>
    <col min="2815" max="2815" width="22.140625" style="300" bestFit="1" customWidth="1"/>
    <col min="2816" max="2816" width="21" style="300" bestFit="1" customWidth="1"/>
    <col min="2817" max="2817" width="22.42578125" style="300" bestFit="1" customWidth="1"/>
    <col min="2818" max="2818" width="22.42578125" style="300" customWidth="1"/>
    <col min="2819" max="2819" width="24.42578125" style="300" customWidth="1"/>
    <col min="2820" max="2820" width="14.28515625" style="300" bestFit="1" customWidth="1"/>
    <col min="2821" max="2821" width="9.28515625" style="300" customWidth="1"/>
    <col min="2822" max="2822" width="11.5703125" style="300" bestFit="1" customWidth="1"/>
    <col min="2823" max="3065" width="9.28515625" style="300"/>
    <col min="3066" max="3066" width="16.7109375" style="300" customWidth="1"/>
    <col min="3067" max="3067" width="48.7109375" style="300" customWidth="1"/>
    <col min="3068" max="3068" width="18" style="300" customWidth="1"/>
    <col min="3069" max="3069" width="24.7109375" style="300" customWidth="1"/>
    <col min="3070" max="3070" width="21" style="300" bestFit="1" customWidth="1"/>
    <col min="3071" max="3071" width="22.140625" style="300" bestFit="1" customWidth="1"/>
    <col min="3072" max="3072" width="21" style="300" bestFit="1" customWidth="1"/>
    <col min="3073" max="3073" width="22.42578125" style="300" bestFit="1" customWidth="1"/>
    <col min="3074" max="3074" width="22.42578125" style="300" customWidth="1"/>
    <col min="3075" max="3075" width="24.42578125" style="300" customWidth="1"/>
    <col min="3076" max="3076" width="14.28515625" style="300" bestFit="1" customWidth="1"/>
    <col min="3077" max="3077" width="9.28515625" style="300" customWidth="1"/>
    <col min="3078" max="3078" width="11.5703125" style="300" bestFit="1" customWidth="1"/>
    <col min="3079" max="3321" width="9.28515625" style="300"/>
    <col min="3322" max="3322" width="16.7109375" style="300" customWidth="1"/>
    <col min="3323" max="3323" width="48.7109375" style="300" customWidth="1"/>
    <col min="3324" max="3324" width="18" style="300" customWidth="1"/>
    <col min="3325" max="3325" width="24.7109375" style="300" customWidth="1"/>
    <col min="3326" max="3326" width="21" style="300" bestFit="1" customWidth="1"/>
    <col min="3327" max="3327" width="22.140625" style="300" bestFit="1" customWidth="1"/>
    <col min="3328" max="3328" width="21" style="300" bestFit="1" customWidth="1"/>
    <col min="3329" max="3329" width="22.42578125" style="300" bestFit="1" customWidth="1"/>
    <col min="3330" max="3330" width="22.42578125" style="300" customWidth="1"/>
    <col min="3331" max="3331" width="24.42578125" style="300" customWidth="1"/>
    <col min="3332" max="3332" width="14.28515625" style="300" bestFit="1" customWidth="1"/>
    <col min="3333" max="3333" width="9.28515625" style="300" customWidth="1"/>
    <col min="3334" max="3334" width="11.5703125" style="300" bestFit="1" customWidth="1"/>
    <col min="3335" max="3577" width="9.28515625" style="300"/>
    <col min="3578" max="3578" width="16.7109375" style="300" customWidth="1"/>
    <col min="3579" max="3579" width="48.7109375" style="300" customWidth="1"/>
    <col min="3580" max="3580" width="18" style="300" customWidth="1"/>
    <col min="3581" max="3581" width="24.7109375" style="300" customWidth="1"/>
    <col min="3582" max="3582" width="21" style="300" bestFit="1" customWidth="1"/>
    <col min="3583" max="3583" width="22.140625" style="300" bestFit="1" customWidth="1"/>
    <col min="3584" max="3584" width="21" style="300" bestFit="1" customWidth="1"/>
    <col min="3585" max="3585" width="22.42578125" style="300" bestFit="1" customWidth="1"/>
    <col min="3586" max="3586" width="22.42578125" style="300" customWidth="1"/>
    <col min="3587" max="3587" width="24.42578125" style="300" customWidth="1"/>
    <col min="3588" max="3588" width="14.28515625" style="300" bestFit="1" customWidth="1"/>
    <col min="3589" max="3589" width="9.28515625" style="300" customWidth="1"/>
    <col min="3590" max="3590" width="11.5703125" style="300" bestFit="1" customWidth="1"/>
    <col min="3591" max="3833" width="9.28515625" style="300"/>
    <col min="3834" max="3834" width="16.7109375" style="300" customWidth="1"/>
    <col min="3835" max="3835" width="48.7109375" style="300" customWidth="1"/>
    <col min="3836" max="3836" width="18" style="300" customWidth="1"/>
    <col min="3837" max="3837" width="24.7109375" style="300" customWidth="1"/>
    <col min="3838" max="3838" width="21" style="300" bestFit="1" customWidth="1"/>
    <col min="3839" max="3839" width="22.140625" style="300" bestFit="1" customWidth="1"/>
    <col min="3840" max="3840" width="21" style="300" bestFit="1" customWidth="1"/>
    <col min="3841" max="3841" width="22.42578125" style="300" bestFit="1" customWidth="1"/>
    <col min="3842" max="3842" width="22.42578125" style="300" customWidth="1"/>
    <col min="3843" max="3843" width="24.42578125" style="300" customWidth="1"/>
    <col min="3844" max="3844" width="14.28515625" style="300" bestFit="1" customWidth="1"/>
    <col min="3845" max="3845" width="9.28515625" style="300" customWidth="1"/>
    <col min="3846" max="3846" width="11.5703125" style="300" bestFit="1" customWidth="1"/>
    <col min="3847" max="4089" width="9.28515625" style="300"/>
    <col min="4090" max="4090" width="16.7109375" style="300" customWidth="1"/>
    <col min="4091" max="4091" width="48.7109375" style="300" customWidth="1"/>
    <col min="4092" max="4092" width="18" style="300" customWidth="1"/>
    <col min="4093" max="4093" width="24.7109375" style="300" customWidth="1"/>
    <col min="4094" max="4094" width="21" style="300" bestFit="1" customWidth="1"/>
    <col min="4095" max="4095" width="22.140625" style="300" bestFit="1" customWidth="1"/>
    <col min="4096" max="4096" width="21" style="300" bestFit="1" customWidth="1"/>
    <col min="4097" max="4097" width="22.42578125" style="300" bestFit="1" customWidth="1"/>
    <col min="4098" max="4098" width="22.42578125" style="300" customWidth="1"/>
    <col min="4099" max="4099" width="24.42578125" style="300" customWidth="1"/>
    <col min="4100" max="4100" width="14.28515625" style="300" bestFit="1" customWidth="1"/>
    <col min="4101" max="4101" width="9.28515625" style="300" customWidth="1"/>
    <col min="4102" max="4102" width="11.5703125" style="300" bestFit="1" customWidth="1"/>
    <col min="4103" max="4345" width="9.28515625" style="300"/>
    <col min="4346" max="4346" width="16.7109375" style="300" customWidth="1"/>
    <col min="4347" max="4347" width="48.7109375" style="300" customWidth="1"/>
    <col min="4348" max="4348" width="18" style="300" customWidth="1"/>
    <col min="4349" max="4349" width="24.7109375" style="300" customWidth="1"/>
    <col min="4350" max="4350" width="21" style="300" bestFit="1" customWidth="1"/>
    <col min="4351" max="4351" width="22.140625" style="300" bestFit="1" customWidth="1"/>
    <col min="4352" max="4352" width="21" style="300" bestFit="1" customWidth="1"/>
    <col min="4353" max="4353" width="22.42578125" style="300" bestFit="1" customWidth="1"/>
    <col min="4354" max="4354" width="22.42578125" style="300" customWidth="1"/>
    <col min="4355" max="4355" width="24.42578125" style="300" customWidth="1"/>
    <col min="4356" max="4356" width="14.28515625" style="300" bestFit="1" customWidth="1"/>
    <col min="4357" max="4357" width="9.28515625" style="300" customWidth="1"/>
    <col min="4358" max="4358" width="11.5703125" style="300" bestFit="1" customWidth="1"/>
    <col min="4359" max="4601" width="9.28515625" style="300"/>
    <col min="4602" max="4602" width="16.7109375" style="300" customWidth="1"/>
    <col min="4603" max="4603" width="48.7109375" style="300" customWidth="1"/>
    <col min="4604" max="4604" width="18" style="300" customWidth="1"/>
    <col min="4605" max="4605" width="24.7109375" style="300" customWidth="1"/>
    <col min="4606" max="4606" width="21" style="300" bestFit="1" customWidth="1"/>
    <col min="4607" max="4607" width="22.140625" style="300" bestFit="1" customWidth="1"/>
    <col min="4608" max="4608" width="21" style="300" bestFit="1" customWidth="1"/>
    <col min="4609" max="4609" width="22.42578125" style="300" bestFit="1" customWidth="1"/>
    <col min="4610" max="4610" width="22.42578125" style="300" customWidth="1"/>
    <col min="4611" max="4611" width="24.42578125" style="300" customWidth="1"/>
    <col min="4612" max="4612" width="14.28515625" style="300" bestFit="1" customWidth="1"/>
    <col min="4613" max="4613" width="9.28515625" style="300" customWidth="1"/>
    <col min="4614" max="4614" width="11.5703125" style="300" bestFit="1" customWidth="1"/>
    <col min="4615" max="4857" width="9.28515625" style="300"/>
    <col min="4858" max="4858" width="16.7109375" style="300" customWidth="1"/>
    <col min="4859" max="4859" width="48.7109375" style="300" customWidth="1"/>
    <col min="4860" max="4860" width="18" style="300" customWidth="1"/>
    <col min="4861" max="4861" width="24.7109375" style="300" customWidth="1"/>
    <col min="4862" max="4862" width="21" style="300" bestFit="1" customWidth="1"/>
    <col min="4863" max="4863" width="22.140625" style="300" bestFit="1" customWidth="1"/>
    <col min="4864" max="4864" width="21" style="300" bestFit="1" customWidth="1"/>
    <col min="4865" max="4865" width="22.42578125" style="300" bestFit="1" customWidth="1"/>
    <col min="4866" max="4866" width="22.42578125" style="300" customWidth="1"/>
    <col min="4867" max="4867" width="24.42578125" style="300" customWidth="1"/>
    <col min="4868" max="4868" width="14.28515625" style="300" bestFit="1" customWidth="1"/>
    <col min="4869" max="4869" width="9.28515625" style="300" customWidth="1"/>
    <col min="4870" max="4870" width="11.5703125" style="300" bestFit="1" customWidth="1"/>
    <col min="4871" max="5113" width="9.28515625" style="300"/>
    <col min="5114" max="5114" width="16.7109375" style="300" customWidth="1"/>
    <col min="5115" max="5115" width="48.7109375" style="300" customWidth="1"/>
    <col min="5116" max="5116" width="18" style="300" customWidth="1"/>
    <col min="5117" max="5117" width="24.7109375" style="300" customWidth="1"/>
    <col min="5118" max="5118" width="21" style="300" bestFit="1" customWidth="1"/>
    <col min="5119" max="5119" width="22.140625" style="300" bestFit="1" customWidth="1"/>
    <col min="5120" max="5120" width="21" style="300" bestFit="1" customWidth="1"/>
    <col min="5121" max="5121" width="22.42578125" style="300" bestFit="1" customWidth="1"/>
    <col min="5122" max="5122" width="22.42578125" style="300" customWidth="1"/>
    <col min="5123" max="5123" width="24.42578125" style="300" customWidth="1"/>
    <col min="5124" max="5124" width="14.28515625" style="300" bestFit="1" customWidth="1"/>
    <col min="5125" max="5125" width="9.28515625" style="300" customWidth="1"/>
    <col min="5126" max="5126" width="11.5703125" style="300" bestFit="1" customWidth="1"/>
    <col min="5127" max="5369" width="9.28515625" style="300"/>
    <col min="5370" max="5370" width="16.7109375" style="300" customWidth="1"/>
    <col min="5371" max="5371" width="48.7109375" style="300" customWidth="1"/>
    <col min="5372" max="5372" width="18" style="300" customWidth="1"/>
    <col min="5373" max="5373" width="24.7109375" style="300" customWidth="1"/>
    <col min="5374" max="5374" width="21" style="300" bestFit="1" customWidth="1"/>
    <col min="5375" max="5375" width="22.140625" style="300" bestFit="1" customWidth="1"/>
    <col min="5376" max="5376" width="21" style="300" bestFit="1" customWidth="1"/>
    <col min="5377" max="5377" width="22.42578125" style="300" bestFit="1" customWidth="1"/>
    <col min="5378" max="5378" width="22.42578125" style="300" customWidth="1"/>
    <col min="5379" max="5379" width="24.42578125" style="300" customWidth="1"/>
    <col min="5380" max="5380" width="14.28515625" style="300" bestFit="1" customWidth="1"/>
    <col min="5381" max="5381" width="9.28515625" style="300" customWidth="1"/>
    <col min="5382" max="5382" width="11.5703125" style="300" bestFit="1" customWidth="1"/>
    <col min="5383" max="5625" width="9.28515625" style="300"/>
    <col min="5626" max="5626" width="16.7109375" style="300" customWidth="1"/>
    <col min="5627" max="5627" width="48.7109375" style="300" customWidth="1"/>
    <col min="5628" max="5628" width="18" style="300" customWidth="1"/>
    <col min="5629" max="5629" width="24.7109375" style="300" customWidth="1"/>
    <col min="5630" max="5630" width="21" style="300" bestFit="1" customWidth="1"/>
    <col min="5631" max="5631" width="22.140625" style="300" bestFit="1" customWidth="1"/>
    <col min="5632" max="5632" width="21" style="300" bestFit="1" customWidth="1"/>
    <col min="5633" max="5633" width="22.42578125" style="300" bestFit="1" customWidth="1"/>
    <col min="5634" max="5634" width="22.42578125" style="300" customWidth="1"/>
    <col min="5635" max="5635" width="24.42578125" style="300" customWidth="1"/>
    <col min="5636" max="5636" width="14.28515625" style="300" bestFit="1" customWidth="1"/>
    <col min="5637" max="5637" width="9.28515625" style="300" customWidth="1"/>
    <col min="5638" max="5638" width="11.5703125" style="300" bestFit="1" customWidth="1"/>
    <col min="5639" max="5881" width="9.28515625" style="300"/>
    <col min="5882" max="5882" width="16.7109375" style="300" customWidth="1"/>
    <col min="5883" max="5883" width="48.7109375" style="300" customWidth="1"/>
    <col min="5884" max="5884" width="18" style="300" customWidth="1"/>
    <col min="5885" max="5885" width="24.7109375" style="300" customWidth="1"/>
    <col min="5886" max="5886" width="21" style="300" bestFit="1" customWidth="1"/>
    <col min="5887" max="5887" width="22.140625" style="300" bestFit="1" customWidth="1"/>
    <col min="5888" max="5888" width="21" style="300" bestFit="1" customWidth="1"/>
    <col min="5889" max="5889" width="22.42578125" style="300" bestFit="1" customWidth="1"/>
    <col min="5890" max="5890" width="22.42578125" style="300" customWidth="1"/>
    <col min="5891" max="5891" width="24.42578125" style="300" customWidth="1"/>
    <col min="5892" max="5892" width="14.28515625" style="300" bestFit="1" customWidth="1"/>
    <col min="5893" max="5893" width="9.28515625" style="300" customWidth="1"/>
    <col min="5894" max="5894" width="11.5703125" style="300" bestFit="1" customWidth="1"/>
    <col min="5895" max="6137" width="9.28515625" style="300"/>
    <col min="6138" max="6138" width="16.7109375" style="300" customWidth="1"/>
    <col min="6139" max="6139" width="48.7109375" style="300" customWidth="1"/>
    <col min="6140" max="6140" width="18" style="300" customWidth="1"/>
    <col min="6141" max="6141" width="24.7109375" style="300" customWidth="1"/>
    <col min="6142" max="6142" width="21" style="300" bestFit="1" customWidth="1"/>
    <col min="6143" max="6143" width="22.140625" style="300" bestFit="1" customWidth="1"/>
    <col min="6144" max="6144" width="21" style="300" bestFit="1" customWidth="1"/>
    <col min="6145" max="6145" width="22.42578125" style="300" bestFit="1" customWidth="1"/>
    <col min="6146" max="6146" width="22.42578125" style="300" customWidth="1"/>
    <col min="6147" max="6147" width="24.42578125" style="300" customWidth="1"/>
    <col min="6148" max="6148" width="14.28515625" style="300" bestFit="1" customWidth="1"/>
    <col min="6149" max="6149" width="9.28515625" style="300" customWidth="1"/>
    <col min="6150" max="6150" width="11.5703125" style="300" bestFit="1" customWidth="1"/>
    <col min="6151" max="6393" width="9.28515625" style="300"/>
    <col min="6394" max="6394" width="16.7109375" style="300" customWidth="1"/>
    <col min="6395" max="6395" width="48.7109375" style="300" customWidth="1"/>
    <col min="6396" max="6396" width="18" style="300" customWidth="1"/>
    <col min="6397" max="6397" width="24.7109375" style="300" customWidth="1"/>
    <col min="6398" max="6398" width="21" style="300" bestFit="1" customWidth="1"/>
    <col min="6399" max="6399" width="22.140625" style="300" bestFit="1" customWidth="1"/>
    <col min="6400" max="6400" width="21" style="300" bestFit="1" customWidth="1"/>
    <col min="6401" max="6401" width="22.42578125" style="300" bestFit="1" customWidth="1"/>
    <col min="6402" max="6402" width="22.42578125" style="300" customWidth="1"/>
    <col min="6403" max="6403" width="24.42578125" style="300" customWidth="1"/>
    <col min="6404" max="6404" width="14.28515625" style="300" bestFit="1" customWidth="1"/>
    <col min="6405" max="6405" width="9.28515625" style="300" customWidth="1"/>
    <col min="6406" max="6406" width="11.5703125" style="300" bestFit="1" customWidth="1"/>
    <col min="6407" max="6649" width="9.28515625" style="300"/>
    <col min="6650" max="6650" width="16.7109375" style="300" customWidth="1"/>
    <col min="6651" max="6651" width="48.7109375" style="300" customWidth="1"/>
    <col min="6652" max="6652" width="18" style="300" customWidth="1"/>
    <col min="6653" max="6653" width="24.7109375" style="300" customWidth="1"/>
    <col min="6654" max="6654" width="21" style="300" bestFit="1" customWidth="1"/>
    <col min="6655" max="6655" width="22.140625" style="300" bestFit="1" customWidth="1"/>
    <col min="6656" max="6656" width="21" style="300" bestFit="1" customWidth="1"/>
    <col min="6657" max="6657" width="22.42578125" style="300" bestFit="1" customWidth="1"/>
    <col min="6658" max="6658" width="22.42578125" style="300" customWidth="1"/>
    <col min="6659" max="6659" width="24.42578125" style="300" customWidth="1"/>
    <col min="6660" max="6660" width="14.28515625" style="300" bestFit="1" customWidth="1"/>
    <col min="6661" max="6661" width="9.28515625" style="300" customWidth="1"/>
    <col min="6662" max="6662" width="11.5703125" style="300" bestFit="1" customWidth="1"/>
    <col min="6663" max="6905" width="9.28515625" style="300"/>
    <col min="6906" max="6906" width="16.7109375" style="300" customWidth="1"/>
    <col min="6907" max="6907" width="48.7109375" style="300" customWidth="1"/>
    <col min="6908" max="6908" width="18" style="300" customWidth="1"/>
    <col min="6909" max="6909" width="24.7109375" style="300" customWidth="1"/>
    <col min="6910" max="6910" width="21" style="300" bestFit="1" customWidth="1"/>
    <col min="6911" max="6911" width="22.140625" style="300" bestFit="1" customWidth="1"/>
    <col min="6912" max="6912" width="21" style="300" bestFit="1" customWidth="1"/>
    <col min="6913" max="6913" width="22.42578125" style="300" bestFit="1" customWidth="1"/>
    <col min="6914" max="6914" width="22.42578125" style="300" customWidth="1"/>
    <col min="6915" max="6915" width="24.42578125" style="300" customWidth="1"/>
    <col min="6916" max="6916" width="14.28515625" style="300" bestFit="1" customWidth="1"/>
    <col min="6917" max="6917" width="9.28515625" style="300" customWidth="1"/>
    <col min="6918" max="6918" width="11.5703125" style="300" bestFit="1" customWidth="1"/>
    <col min="6919" max="7161" width="9.28515625" style="300"/>
    <col min="7162" max="7162" width="16.7109375" style="300" customWidth="1"/>
    <col min="7163" max="7163" width="48.7109375" style="300" customWidth="1"/>
    <col min="7164" max="7164" width="18" style="300" customWidth="1"/>
    <col min="7165" max="7165" width="24.7109375" style="300" customWidth="1"/>
    <col min="7166" max="7166" width="21" style="300" bestFit="1" customWidth="1"/>
    <col min="7167" max="7167" width="22.140625" style="300" bestFit="1" customWidth="1"/>
    <col min="7168" max="7168" width="21" style="300" bestFit="1" customWidth="1"/>
    <col min="7169" max="7169" width="22.42578125" style="300" bestFit="1" customWidth="1"/>
    <col min="7170" max="7170" width="22.42578125" style="300" customWidth="1"/>
    <col min="7171" max="7171" width="24.42578125" style="300" customWidth="1"/>
    <col min="7172" max="7172" width="14.28515625" style="300" bestFit="1" customWidth="1"/>
    <col min="7173" max="7173" width="9.28515625" style="300" customWidth="1"/>
    <col min="7174" max="7174" width="11.5703125" style="300" bestFit="1" customWidth="1"/>
    <col min="7175" max="7417" width="9.28515625" style="300"/>
    <col min="7418" max="7418" width="16.7109375" style="300" customWidth="1"/>
    <col min="7419" max="7419" width="48.7109375" style="300" customWidth="1"/>
    <col min="7420" max="7420" width="18" style="300" customWidth="1"/>
    <col min="7421" max="7421" width="24.7109375" style="300" customWidth="1"/>
    <col min="7422" max="7422" width="21" style="300" bestFit="1" customWidth="1"/>
    <col min="7423" max="7423" width="22.140625" style="300" bestFit="1" customWidth="1"/>
    <col min="7424" max="7424" width="21" style="300" bestFit="1" customWidth="1"/>
    <col min="7425" max="7425" width="22.42578125" style="300" bestFit="1" customWidth="1"/>
    <col min="7426" max="7426" width="22.42578125" style="300" customWidth="1"/>
    <col min="7427" max="7427" width="24.42578125" style="300" customWidth="1"/>
    <col min="7428" max="7428" width="14.28515625" style="300" bestFit="1" customWidth="1"/>
    <col min="7429" max="7429" width="9.28515625" style="300" customWidth="1"/>
    <col min="7430" max="7430" width="11.5703125" style="300" bestFit="1" customWidth="1"/>
    <col min="7431" max="7673" width="9.28515625" style="300"/>
    <col min="7674" max="7674" width="16.7109375" style="300" customWidth="1"/>
    <col min="7675" max="7675" width="48.7109375" style="300" customWidth="1"/>
    <col min="7676" max="7676" width="18" style="300" customWidth="1"/>
    <col min="7677" max="7677" width="24.7109375" style="300" customWidth="1"/>
    <col min="7678" max="7678" width="21" style="300" bestFit="1" customWidth="1"/>
    <col min="7679" max="7679" width="22.140625" style="300" bestFit="1" customWidth="1"/>
    <col min="7680" max="7680" width="21" style="300" bestFit="1" customWidth="1"/>
    <col min="7681" max="7681" width="22.42578125" style="300" bestFit="1" customWidth="1"/>
    <col min="7682" max="7682" width="22.42578125" style="300" customWidth="1"/>
    <col min="7683" max="7683" width="24.42578125" style="300" customWidth="1"/>
    <col min="7684" max="7684" width="14.28515625" style="300" bestFit="1" customWidth="1"/>
    <col min="7685" max="7685" width="9.28515625" style="300" customWidth="1"/>
    <col min="7686" max="7686" width="11.5703125" style="300" bestFit="1" customWidth="1"/>
    <col min="7687" max="7929" width="9.28515625" style="300"/>
    <col min="7930" max="7930" width="16.7109375" style="300" customWidth="1"/>
    <col min="7931" max="7931" width="48.7109375" style="300" customWidth="1"/>
    <col min="7932" max="7932" width="18" style="300" customWidth="1"/>
    <col min="7933" max="7933" width="24.7109375" style="300" customWidth="1"/>
    <col min="7934" max="7934" width="21" style="300" bestFit="1" customWidth="1"/>
    <col min="7935" max="7935" width="22.140625" style="300" bestFit="1" customWidth="1"/>
    <col min="7936" max="7936" width="21" style="300" bestFit="1" customWidth="1"/>
    <col min="7937" max="7937" width="22.42578125" style="300" bestFit="1" customWidth="1"/>
    <col min="7938" max="7938" width="22.42578125" style="300" customWidth="1"/>
    <col min="7939" max="7939" width="24.42578125" style="300" customWidth="1"/>
    <col min="7940" max="7940" width="14.28515625" style="300" bestFit="1" customWidth="1"/>
    <col min="7941" max="7941" width="9.28515625" style="300" customWidth="1"/>
    <col min="7942" max="7942" width="11.5703125" style="300" bestFit="1" customWidth="1"/>
    <col min="7943" max="8185" width="9.28515625" style="300"/>
    <col min="8186" max="8186" width="16.7109375" style="300" customWidth="1"/>
    <col min="8187" max="8187" width="48.7109375" style="300" customWidth="1"/>
    <col min="8188" max="8188" width="18" style="300" customWidth="1"/>
    <col min="8189" max="8189" width="24.7109375" style="300" customWidth="1"/>
    <col min="8190" max="8190" width="21" style="300" bestFit="1" customWidth="1"/>
    <col min="8191" max="8191" width="22.140625" style="300" bestFit="1" customWidth="1"/>
    <col min="8192" max="8192" width="21" style="300" bestFit="1" customWidth="1"/>
    <col min="8193" max="8193" width="22.42578125" style="300" bestFit="1" customWidth="1"/>
    <col min="8194" max="8194" width="22.42578125" style="300" customWidth="1"/>
    <col min="8195" max="8195" width="24.42578125" style="300" customWidth="1"/>
    <col min="8196" max="8196" width="14.28515625" style="300" bestFit="1" customWidth="1"/>
    <col min="8197" max="8197" width="9.28515625" style="300" customWidth="1"/>
    <col min="8198" max="8198" width="11.5703125" style="300" bestFit="1" customWidth="1"/>
    <col min="8199" max="8441" width="9.28515625" style="300"/>
    <col min="8442" max="8442" width="16.7109375" style="300" customWidth="1"/>
    <col min="8443" max="8443" width="48.7109375" style="300" customWidth="1"/>
    <col min="8444" max="8444" width="18" style="300" customWidth="1"/>
    <col min="8445" max="8445" width="24.7109375" style="300" customWidth="1"/>
    <col min="8446" max="8446" width="21" style="300" bestFit="1" customWidth="1"/>
    <col min="8447" max="8447" width="22.140625" style="300" bestFit="1" customWidth="1"/>
    <col min="8448" max="8448" width="21" style="300" bestFit="1" customWidth="1"/>
    <col min="8449" max="8449" width="22.42578125" style="300" bestFit="1" customWidth="1"/>
    <col min="8450" max="8450" width="22.42578125" style="300" customWidth="1"/>
    <col min="8451" max="8451" width="24.42578125" style="300" customWidth="1"/>
    <col min="8452" max="8452" width="14.28515625" style="300" bestFit="1" customWidth="1"/>
    <col min="8453" max="8453" width="9.28515625" style="300" customWidth="1"/>
    <col min="8454" max="8454" width="11.5703125" style="300" bestFit="1" customWidth="1"/>
    <col min="8455" max="8697" width="9.28515625" style="300"/>
    <col min="8698" max="8698" width="16.7109375" style="300" customWidth="1"/>
    <col min="8699" max="8699" width="48.7109375" style="300" customWidth="1"/>
    <col min="8700" max="8700" width="18" style="300" customWidth="1"/>
    <col min="8701" max="8701" width="24.7109375" style="300" customWidth="1"/>
    <col min="8702" max="8702" width="21" style="300" bestFit="1" customWidth="1"/>
    <col min="8703" max="8703" width="22.140625" style="300" bestFit="1" customWidth="1"/>
    <col min="8704" max="8704" width="21" style="300" bestFit="1" customWidth="1"/>
    <col min="8705" max="8705" width="22.42578125" style="300" bestFit="1" customWidth="1"/>
    <col min="8706" max="8706" width="22.42578125" style="300" customWidth="1"/>
    <col min="8707" max="8707" width="24.42578125" style="300" customWidth="1"/>
    <col min="8708" max="8708" width="14.28515625" style="300" bestFit="1" customWidth="1"/>
    <col min="8709" max="8709" width="9.28515625" style="300" customWidth="1"/>
    <col min="8710" max="8710" width="11.5703125" style="300" bestFit="1" customWidth="1"/>
    <col min="8711" max="8953" width="9.28515625" style="300"/>
    <col min="8954" max="8954" width="16.7109375" style="300" customWidth="1"/>
    <col min="8955" max="8955" width="48.7109375" style="300" customWidth="1"/>
    <col min="8956" max="8956" width="18" style="300" customWidth="1"/>
    <col min="8957" max="8957" width="24.7109375" style="300" customWidth="1"/>
    <col min="8958" max="8958" width="21" style="300" bestFit="1" customWidth="1"/>
    <col min="8959" max="8959" width="22.140625" style="300" bestFit="1" customWidth="1"/>
    <col min="8960" max="8960" width="21" style="300" bestFit="1" customWidth="1"/>
    <col min="8961" max="8961" width="22.42578125" style="300" bestFit="1" customWidth="1"/>
    <col min="8962" max="8962" width="22.42578125" style="300" customWidth="1"/>
    <col min="8963" max="8963" width="24.42578125" style="300" customWidth="1"/>
    <col min="8964" max="8964" width="14.28515625" style="300" bestFit="1" customWidth="1"/>
    <col min="8965" max="8965" width="9.28515625" style="300" customWidth="1"/>
    <col min="8966" max="8966" width="11.5703125" style="300" bestFit="1" customWidth="1"/>
    <col min="8967" max="9209" width="9.28515625" style="300"/>
    <col min="9210" max="9210" width="16.7109375" style="300" customWidth="1"/>
    <col min="9211" max="9211" width="48.7109375" style="300" customWidth="1"/>
    <col min="9212" max="9212" width="18" style="300" customWidth="1"/>
    <col min="9213" max="9213" width="24.7109375" style="300" customWidth="1"/>
    <col min="9214" max="9214" width="21" style="300" bestFit="1" customWidth="1"/>
    <col min="9215" max="9215" width="22.140625" style="300" bestFit="1" customWidth="1"/>
    <col min="9216" max="9216" width="21" style="300" bestFit="1" customWidth="1"/>
    <col min="9217" max="9217" width="22.42578125" style="300" bestFit="1" customWidth="1"/>
    <col min="9218" max="9218" width="22.42578125" style="300" customWidth="1"/>
    <col min="9219" max="9219" width="24.42578125" style="300" customWidth="1"/>
    <col min="9220" max="9220" width="14.28515625" style="300" bestFit="1" customWidth="1"/>
    <col min="9221" max="9221" width="9.28515625" style="300" customWidth="1"/>
    <col min="9222" max="9222" width="11.5703125" style="300" bestFit="1" customWidth="1"/>
    <col min="9223" max="9465" width="9.28515625" style="300"/>
    <col min="9466" max="9466" width="16.7109375" style="300" customWidth="1"/>
    <col min="9467" max="9467" width="48.7109375" style="300" customWidth="1"/>
    <col min="9468" max="9468" width="18" style="300" customWidth="1"/>
    <col min="9469" max="9469" width="24.7109375" style="300" customWidth="1"/>
    <col min="9470" max="9470" width="21" style="300" bestFit="1" customWidth="1"/>
    <col min="9471" max="9471" width="22.140625" style="300" bestFit="1" customWidth="1"/>
    <col min="9472" max="9472" width="21" style="300" bestFit="1" customWidth="1"/>
    <col min="9473" max="9473" width="22.42578125" style="300" bestFit="1" customWidth="1"/>
    <col min="9474" max="9474" width="22.42578125" style="300" customWidth="1"/>
    <col min="9475" max="9475" width="24.42578125" style="300" customWidth="1"/>
    <col min="9476" max="9476" width="14.28515625" style="300" bestFit="1" customWidth="1"/>
    <col min="9477" max="9477" width="9.28515625" style="300" customWidth="1"/>
    <col min="9478" max="9478" width="11.5703125" style="300" bestFit="1" customWidth="1"/>
    <col min="9479" max="9721" width="9.28515625" style="300"/>
    <col min="9722" max="9722" width="16.7109375" style="300" customWidth="1"/>
    <col min="9723" max="9723" width="48.7109375" style="300" customWidth="1"/>
    <col min="9724" max="9724" width="18" style="300" customWidth="1"/>
    <col min="9725" max="9725" width="24.7109375" style="300" customWidth="1"/>
    <col min="9726" max="9726" width="21" style="300" bestFit="1" customWidth="1"/>
    <col min="9727" max="9727" width="22.140625" style="300" bestFit="1" customWidth="1"/>
    <col min="9728" max="9728" width="21" style="300" bestFit="1" customWidth="1"/>
    <col min="9729" max="9729" width="22.42578125" style="300" bestFit="1" customWidth="1"/>
    <col min="9730" max="9730" width="22.42578125" style="300" customWidth="1"/>
    <col min="9731" max="9731" width="24.42578125" style="300" customWidth="1"/>
    <col min="9732" max="9732" width="14.28515625" style="300" bestFit="1" customWidth="1"/>
    <col min="9733" max="9733" width="9.28515625" style="300" customWidth="1"/>
    <col min="9734" max="9734" width="11.5703125" style="300" bestFit="1" customWidth="1"/>
    <col min="9735" max="9977" width="9.28515625" style="300"/>
    <col min="9978" max="9978" width="16.7109375" style="300" customWidth="1"/>
    <col min="9979" max="9979" width="48.7109375" style="300" customWidth="1"/>
    <col min="9980" max="9980" width="18" style="300" customWidth="1"/>
    <col min="9981" max="9981" width="24.7109375" style="300" customWidth="1"/>
    <col min="9982" max="9982" width="21" style="300" bestFit="1" customWidth="1"/>
    <col min="9983" max="9983" width="22.140625" style="300" bestFit="1" customWidth="1"/>
    <col min="9984" max="9984" width="21" style="300" bestFit="1" customWidth="1"/>
    <col min="9985" max="9985" width="22.42578125" style="300" bestFit="1" customWidth="1"/>
    <col min="9986" max="9986" width="22.42578125" style="300" customWidth="1"/>
    <col min="9987" max="9987" width="24.42578125" style="300" customWidth="1"/>
    <col min="9988" max="9988" width="14.28515625" style="300" bestFit="1" customWidth="1"/>
    <col min="9989" max="9989" width="9.28515625" style="300" customWidth="1"/>
    <col min="9990" max="9990" width="11.5703125" style="300" bestFit="1" customWidth="1"/>
    <col min="9991" max="10233" width="9.28515625" style="300"/>
    <col min="10234" max="10234" width="16.7109375" style="300" customWidth="1"/>
    <col min="10235" max="10235" width="48.7109375" style="300" customWidth="1"/>
    <col min="10236" max="10236" width="18" style="300" customWidth="1"/>
    <col min="10237" max="10237" width="24.7109375" style="300" customWidth="1"/>
    <col min="10238" max="10238" width="21" style="300" bestFit="1" customWidth="1"/>
    <col min="10239" max="10239" width="22.140625" style="300" bestFit="1" customWidth="1"/>
    <col min="10240" max="10240" width="21" style="300" bestFit="1" customWidth="1"/>
    <col min="10241" max="10241" width="22.42578125" style="300" bestFit="1" customWidth="1"/>
    <col min="10242" max="10242" width="22.42578125" style="300" customWidth="1"/>
    <col min="10243" max="10243" width="24.42578125" style="300" customWidth="1"/>
    <col min="10244" max="10244" width="14.28515625" style="300" bestFit="1" customWidth="1"/>
    <col min="10245" max="10245" width="9.28515625" style="300" customWidth="1"/>
    <col min="10246" max="10246" width="11.5703125" style="300" bestFit="1" customWidth="1"/>
    <col min="10247" max="10489" width="9.28515625" style="300"/>
    <col min="10490" max="10490" width="16.7109375" style="300" customWidth="1"/>
    <col min="10491" max="10491" width="48.7109375" style="300" customWidth="1"/>
    <col min="10492" max="10492" width="18" style="300" customWidth="1"/>
    <col min="10493" max="10493" width="24.7109375" style="300" customWidth="1"/>
    <col min="10494" max="10494" width="21" style="300" bestFit="1" customWidth="1"/>
    <col min="10495" max="10495" width="22.140625" style="300" bestFit="1" customWidth="1"/>
    <col min="10496" max="10496" width="21" style="300" bestFit="1" customWidth="1"/>
    <col min="10497" max="10497" width="22.42578125" style="300" bestFit="1" customWidth="1"/>
    <col min="10498" max="10498" width="22.42578125" style="300" customWidth="1"/>
    <col min="10499" max="10499" width="24.42578125" style="300" customWidth="1"/>
    <col min="10500" max="10500" width="14.28515625" style="300" bestFit="1" customWidth="1"/>
    <col min="10501" max="10501" width="9.28515625" style="300" customWidth="1"/>
    <col min="10502" max="10502" width="11.5703125" style="300" bestFit="1" customWidth="1"/>
    <col min="10503" max="10745" width="9.28515625" style="300"/>
    <col min="10746" max="10746" width="16.7109375" style="300" customWidth="1"/>
    <col min="10747" max="10747" width="48.7109375" style="300" customWidth="1"/>
    <col min="10748" max="10748" width="18" style="300" customWidth="1"/>
    <col min="10749" max="10749" width="24.7109375" style="300" customWidth="1"/>
    <col min="10750" max="10750" width="21" style="300" bestFit="1" customWidth="1"/>
    <col min="10751" max="10751" width="22.140625" style="300" bestFit="1" customWidth="1"/>
    <col min="10752" max="10752" width="21" style="300" bestFit="1" customWidth="1"/>
    <col min="10753" max="10753" width="22.42578125" style="300" bestFit="1" customWidth="1"/>
    <col min="10754" max="10754" width="22.42578125" style="300" customWidth="1"/>
    <col min="10755" max="10755" width="24.42578125" style="300" customWidth="1"/>
    <col min="10756" max="10756" width="14.28515625" style="300" bestFit="1" customWidth="1"/>
    <col min="10757" max="10757" width="9.28515625" style="300" customWidth="1"/>
    <col min="10758" max="10758" width="11.5703125" style="300" bestFit="1" customWidth="1"/>
    <col min="10759" max="11001" width="9.28515625" style="300"/>
    <col min="11002" max="11002" width="16.7109375" style="300" customWidth="1"/>
    <col min="11003" max="11003" width="48.7109375" style="300" customWidth="1"/>
    <col min="11004" max="11004" width="18" style="300" customWidth="1"/>
    <col min="11005" max="11005" width="24.7109375" style="300" customWidth="1"/>
    <col min="11006" max="11006" width="21" style="300" bestFit="1" customWidth="1"/>
    <col min="11007" max="11007" width="22.140625" style="300" bestFit="1" customWidth="1"/>
    <col min="11008" max="11008" width="21" style="300" bestFit="1" customWidth="1"/>
    <col min="11009" max="11009" width="22.42578125" style="300" bestFit="1" customWidth="1"/>
    <col min="11010" max="11010" width="22.42578125" style="300" customWidth="1"/>
    <col min="11011" max="11011" width="24.42578125" style="300" customWidth="1"/>
    <col min="11012" max="11012" width="14.28515625" style="300" bestFit="1" customWidth="1"/>
    <col min="11013" max="11013" width="9.28515625" style="300" customWidth="1"/>
    <col min="11014" max="11014" width="11.5703125" style="300" bestFit="1" customWidth="1"/>
    <col min="11015" max="11257" width="9.28515625" style="300"/>
    <col min="11258" max="11258" width="16.7109375" style="300" customWidth="1"/>
    <col min="11259" max="11259" width="48.7109375" style="300" customWidth="1"/>
    <col min="11260" max="11260" width="18" style="300" customWidth="1"/>
    <col min="11261" max="11261" width="24.7109375" style="300" customWidth="1"/>
    <col min="11262" max="11262" width="21" style="300" bestFit="1" customWidth="1"/>
    <col min="11263" max="11263" width="22.140625" style="300" bestFit="1" customWidth="1"/>
    <col min="11264" max="11264" width="21" style="300" bestFit="1" customWidth="1"/>
    <col min="11265" max="11265" width="22.42578125" style="300" bestFit="1" customWidth="1"/>
    <col min="11266" max="11266" width="22.42578125" style="300" customWidth="1"/>
    <col min="11267" max="11267" width="24.42578125" style="300" customWidth="1"/>
    <col min="11268" max="11268" width="14.28515625" style="300" bestFit="1" customWidth="1"/>
    <col min="11269" max="11269" width="9.28515625" style="300" customWidth="1"/>
    <col min="11270" max="11270" width="11.5703125" style="300" bestFit="1" customWidth="1"/>
    <col min="11271" max="11513" width="9.28515625" style="300"/>
    <col min="11514" max="11514" width="16.7109375" style="300" customWidth="1"/>
    <col min="11515" max="11515" width="48.7109375" style="300" customWidth="1"/>
    <col min="11516" max="11516" width="18" style="300" customWidth="1"/>
    <col min="11517" max="11517" width="24.7109375" style="300" customWidth="1"/>
    <col min="11518" max="11518" width="21" style="300" bestFit="1" customWidth="1"/>
    <col min="11519" max="11519" width="22.140625" style="300" bestFit="1" customWidth="1"/>
    <col min="11520" max="11520" width="21" style="300" bestFit="1" customWidth="1"/>
    <col min="11521" max="11521" width="22.42578125" style="300" bestFit="1" customWidth="1"/>
    <col min="11522" max="11522" width="22.42578125" style="300" customWidth="1"/>
    <col min="11523" max="11523" width="24.42578125" style="300" customWidth="1"/>
    <col min="11524" max="11524" width="14.28515625" style="300" bestFit="1" customWidth="1"/>
    <col min="11525" max="11525" width="9.28515625" style="300" customWidth="1"/>
    <col min="11526" max="11526" width="11.5703125" style="300" bestFit="1" customWidth="1"/>
    <col min="11527" max="11769" width="9.28515625" style="300"/>
    <col min="11770" max="11770" width="16.7109375" style="300" customWidth="1"/>
    <col min="11771" max="11771" width="48.7109375" style="300" customWidth="1"/>
    <col min="11772" max="11772" width="18" style="300" customWidth="1"/>
    <col min="11773" max="11773" width="24.7109375" style="300" customWidth="1"/>
    <col min="11774" max="11774" width="21" style="300" bestFit="1" customWidth="1"/>
    <col min="11775" max="11775" width="22.140625" style="300" bestFit="1" customWidth="1"/>
    <col min="11776" max="11776" width="21" style="300" bestFit="1" customWidth="1"/>
    <col min="11777" max="11777" width="22.42578125" style="300" bestFit="1" customWidth="1"/>
    <col min="11778" max="11778" width="22.42578125" style="300" customWidth="1"/>
    <col min="11779" max="11779" width="24.42578125" style="300" customWidth="1"/>
    <col min="11780" max="11780" width="14.28515625" style="300" bestFit="1" customWidth="1"/>
    <col min="11781" max="11781" width="9.28515625" style="300" customWidth="1"/>
    <col min="11782" max="11782" width="11.5703125" style="300" bestFit="1" customWidth="1"/>
    <col min="11783" max="12025" width="9.28515625" style="300"/>
    <col min="12026" max="12026" width="16.7109375" style="300" customWidth="1"/>
    <col min="12027" max="12027" width="48.7109375" style="300" customWidth="1"/>
    <col min="12028" max="12028" width="18" style="300" customWidth="1"/>
    <col min="12029" max="12029" width="24.7109375" style="300" customWidth="1"/>
    <col min="12030" max="12030" width="21" style="300" bestFit="1" customWidth="1"/>
    <col min="12031" max="12031" width="22.140625" style="300" bestFit="1" customWidth="1"/>
    <col min="12032" max="12032" width="21" style="300" bestFit="1" customWidth="1"/>
    <col min="12033" max="12033" width="22.42578125" style="300" bestFit="1" customWidth="1"/>
    <col min="12034" max="12034" width="22.42578125" style="300" customWidth="1"/>
    <col min="12035" max="12035" width="24.42578125" style="300" customWidth="1"/>
    <col min="12036" max="12036" width="14.28515625" style="300" bestFit="1" customWidth="1"/>
    <col min="12037" max="12037" width="9.28515625" style="300" customWidth="1"/>
    <col min="12038" max="12038" width="11.5703125" style="300" bestFit="1" customWidth="1"/>
    <col min="12039" max="12281" width="9.28515625" style="300"/>
    <col min="12282" max="12282" width="16.7109375" style="300" customWidth="1"/>
    <col min="12283" max="12283" width="48.7109375" style="300" customWidth="1"/>
    <col min="12284" max="12284" width="18" style="300" customWidth="1"/>
    <col min="12285" max="12285" width="24.7109375" style="300" customWidth="1"/>
    <col min="12286" max="12286" width="21" style="300" bestFit="1" customWidth="1"/>
    <col min="12287" max="12287" width="22.140625" style="300" bestFit="1" customWidth="1"/>
    <col min="12288" max="12288" width="21" style="300" bestFit="1" customWidth="1"/>
    <col min="12289" max="12289" width="22.42578125" style="300" bestFit="1" customWidth="1"/>
    <col min="12290" max="12290" width="22.42578125" style="300" customWidth="1"/>
    <col min="12291" max="12291" width="24.42578125" style="300" customWidth="1"/>
    <col min="12292" max="12292" width="14.28515625" style="300" bestFit="1" customWidth="1"/>
    <col min="12293" max="12293" width="9.28515625" style="300" customWidth="1"/>
    <col min="12294" max="12294" width="11.5703125" style="300" bestFit="1" customWidth="1"/>
    <col min="12295" max="12537" width="9.28515625" style="300"/>
    <col min="12538" max="12538" width="16.7109375" style="300" customWidth="1"/>
    <col min="12539" max="12539" width="48.7109375" style="300" customWidth="1"/>
    <col min="12540" max="12540" width="18" style="300" customWidth="1"/>
    <col min="12541" max="12541" width="24.7109375" style="300" customWidth="1"/>
    <col min="12542" max="12542" width="21" style="300" bestFit="1" customWidth="1"/>
    <col min="12543" max="12543" width="22.140625" style="300" bestFit="1" customWidth="1"/>
    <col min="12544" max="12544" width="21" style="300" bestFit="1" customWidth="1"/>
    <col min="12545" max="12545" width="22.42578125" style="300" bestFit="1" customWidth="1"/>
    <col min="12546" max="12546" width="22.42578125" style="300" customWidth="1"/>
    <col min="12547" max="12547" width="24.42578125" style="300" customWidth="1"/>
    <col min="12548" max="12548" width="14.28515625" style="300" bestFit="1" customWidth="1"/>
    <col min="12549" max="12549" width="9.28515625" style="300" customWidth="1"/>
    <col min="12550" max="12550" width="11.5703125" style="300" bestFit="1" customWidth="1"/>
    <col min="12551" max="12793" width="9.28515625" style="300"/>
    <col min="12794" max="12794" width="16.7109375" style="300" customWidth="1"/>
    <col min="12795" max="12795" width="48.7109375" style="300" customWidth="1"/>
    <col min="12796" max="12796" width="18" style="300" customWidth="1"/>
    <col min="12797" max="12797" width="24.7109375" style="300" customWidth="1"/>
    <col min="12798" max="12798" width="21" style="300" bestFit="1" customWidth="1"/>
    <col min="12799" max="12799" width="22.140625" style="300" bestFit="1" customWidth="1"/>
    <col min="12800" max="12800" width="21" style="300" bestFit="1" customWidth="1"/>
    <col min="12801" max="12801" width="22.42578125" style="300" bestFit="1" customWidth="1"/>
    <col min="12802" max="12802" width="22.42578125" style="300" customWidth="1"/>
    <col min="12803" max="12803" width="24.42578125" style="300" customWidth="1"/>
    <col min="12804" max="12804" width="14.28515625" style="300" bestFit="1" customWidth="1"/>
    <col min="12805" max="12805" width="9.28515625" style="300" customWidth="1"/>
    <col min="12806" max="12806" width="11.5703125" style="300" bestFit="1" customWidth="1"/>
    <col min="12807" max="13049" width="9.28515625" style="300"/>
    <col min="13050" max="13050" width="16.7109375" style="300" customWidth="1"/>
    <col min="13051" max="13051" width="48.7109375" style="300" customWidth="1"/>
    <col min="13052" max="13052" width="18" style="300" customWidth="1"/>
    <col min="13053" max="13053" width="24.7109375" style="300" customWidth="1"/>
    <col min="13054" max="13054" width="21" style="300" bestFit="1" customWidth="1"/>
    <col min="13055" max="13055" width="22.140625" style="300" bestFit="1" customWidth="1"/>
    <col min="13056" max="13056" width="21" style="300" bestFit="1" customWidth="1"/>
    <col min="13057" max="13057" width="22.42578125" style="300" bestFit="1" customWidth="1"/>
    <col min="13058" max="13058" width="22.42578125" style="300" customWidth="1"/>
    <col min="13059" max="13059" width="24.42578125" style="300" customWidth="1"/>
    <col min="13060" max="13060" width="14.28515625" style="300" bestFit="1" customWidth="1"/>
    <col min="13061" max="13061" width="9.28515625" style="300" customWidth="1"/>
    <col min="13062" max="13062" width="11.5703125" style="300" bestFit="1" customWidth="1"/>
    <col min="13063" max="13305" width="9.28515625" style="300"/>
    <col min="13306" max="13306" width="16.7109375" style="300" customWidth="1"/>
    <col min="13307" max="13307" width="48.7109375" style="300" customWidth="1"/>
    <col min="13308" max="13308" width="18" style="300" customWidth="1"/>
    <col min="13309" max="13309" width="24.7109375" style="300" customWidth="1"/>
    <col min="13310" max="13310" width="21" style="300" bestFit="1" customWidth="1"/>
    <col min="13311" max="13311" width="22.140625" style="300" bestFit="1" customWidth="1"/>
    <col min="13312" max="13312" width="21" style="300" bestFit="1" customWidth="1"/>
    <col min="13313" max="13313" width="22.42578125" style="300" bestFit="1" customWidth="1"/>
    <col min="13314" max="13314" width="22.42578125" style="300" customWidth="1"/>
    <col min="13315" max="13315" width="24.42578125" style="300" customWidth="1"/>
    <col min="13316" max="13316" width="14.28515625" style="300" bestFit="1" customWidth="1"/>
    <col min="13317" max="13317" width="9.28515625" style="300" customWidth="1"/>
    <col min="13318" max="13318" width="11.5703125" style="300" bestFit="1" customWidth="1"/>
    <col min="13319" max="13561" width="9.28515625" style="300"/>
    <col min="13562" max="13562" width="16.7109375" style="300" customWidth="1"/>
    <col min="13563" max="13563" width="48.7109375" style="300" customWidth="1"/>
    <col min="13564" max="13564" width="18" style="300" customWidth="1"/>
    <col min="13565" max="13565" width="24.7109375" style="300" customWidth="1"/>
    <col min="13566" max="13566" width="21" style="300" bestFit="1" customWidth="1"/>
    <col min="13567" max="13567" width="22.140625" style="300" bestFit="1" customWidth="1"/>
    <col min="13568" max="13568" width="21" style="300" bestFit="1" customWidth="1"/>
    <col min="13569" max="13569" width="22.42578125" style="300" bestFit="1" customWidth="1"/>
    <col min="13570" max="13570" width="22.42578125" style="300" customWidth="1"/>
    <col min="13571" max="13571" width="24.42578125" style="300" customWidth="1"/>
    <col min="13572" max="13572" width="14.28515625" style="300" bestFit="1" customWidth="1"/>
    <col min="13573" max="13573" width="9.28515625" style="300" customWidth="1"/>
    <col min="13574" max="13574" width="11.5703125" style="300" bestFit="1" customWidth="1"/>
    <col min="13575" max="13817" width="9.28515625" style="300"/>
    <col min="13818" max="13818" width="16.7109375" style="300" customWidth="1"/>
    <col min="13819" max="13819" width="48.7109375" style="300" customWidth="1"/>
    <col min="13820" max="13820" width="18" style="300" customWidth="1"/>
    <col min="13821" max="13821" width="24.7109375" style="300" customWidth="1"/>
    <col min="13822" max="13822" width="21" style="300" bestFit="1" customWidth="1"/>
    <col min="13823" max="13823" width="22.140625" style="300" bestFit="1" customWidth="1"/>
    <col min="13824" max="13824" width="21" style="300" bestFit="1" customWidth="1"/>
    <col min="13825" max="13825" width="22.42578125" style="300" bestFit="1" customWidth="1"/>
    <col min="13826" max="13826" width="22.42578125" style="300" customWidth="1"/>
    <col min="13827" max="13827" width="24.42578125" style="300" customWidth="1"/>
    <col min="13828" max="13828" width="14.28515625" style="300" bestFit="1" customWidth="1"/>
    <col min="13829" max="13829" width="9.28515625" style="300" customWidth="1"/>
    <col min="13830" max="13830" width="11.5703125" style="300" bestFit="1" customWidth="1"/>
    <col min="13831" max="14073" width="9.28515625" style="300"/>
    <col min="14074" max="14074" width="16.7109375" style="300" customWidth="1"/>
    <col min="14075" max="14075" width="48.7109375" style="300" customWidth="1"/>
    <col min="14076" max="14076" width="18" style="300" customWidth="1"/>
    <col min="14077" max="14077" width="24.7109375" style="300" customWidth="1"/>
    <col min="14078" max="14078" width="21" style="300" bestFit="1" customWidth="1"/>
    <col min="14079" max="14079" width="22.140625" style="300" bestFit="1" customWidth="1"/>
    <col min="14080" max="14080" width="21" style="300" bestFit="1" customWidth="1"/>
    <col min="14081" max="14081" width="22.42578125" style="300" bestFit="1" customWidth="1"/>
    <col min="14082" max="14082" width="22.42578125" style="300" customWidth="1"/>
    <col min="14083" max="14083" width="24.42578125" style="300" customWidth="1"/>
    <col min="14084" max="14084" width="14.28515625" style="300" bestFit="1" customWidth="1"/>
    <col min="14085" max="14085" width="9.28515625" style="300" customWidth="1"/>
    <col min="14086" max="14086" width="11.5703125" style="300" bestFit="1" customWidth="1"/>
    <col min="14087" max="14329" width="9.28515625" style="300"/>
    <col min="14330" max="14330" width="16.7109375" style="300" customWidth="1"/>
    <col min="14331" max="14331" width="48.7109375" style="300" customWidth="1"/>
    <col min="14332" max="14332" width="18" style="300" customWidth="1"/>
    <col min="14333" max="14333" width="24.7109375" style="300" customWidth="1"/>
    <col min="14334" max="14334" width="21" style="300" bestFit="1" customWidth="1"/>
    <col min="14335" max="14335" width="22.140625" style="300" bestFit="1" customWidth="1"/>
    <col min="14336" max="14336" width="21" style="300" bestFit="1" customWidth="1"/>
    <col min="14337" max="14337" width="22.42578125" style="300" bestFit="1" customWidth="1"/>
    <col min="14338" max="14338" width="22.42578125" style="300" customWidth="1"/>
    <col min="14339" max="14339" width="24.42578125" style="300" customWidth="1"/>
    <col min="14340" max="14340" width="14.28515625" style="300" bestFit="1" customWidth="1"/>
    <col min="14341" max="14341" width="9.28515625" style="300" customWidth="1"/>
    <col min="14342" max="14342" width="11.5703125" style="300" bestFit="1" customWidth="1"/>
    <col min="14343" max="14585" width="9.28515625" style="300"/>
    <col min="14586" max="14586" width="16.7109375" style="300" customWidth="1"/>
    <col min="14587" max="14587" width="48.7109375" style="300" customWidth="1"/>
    <col min="14588" max="14588" width="18" style="300" customWidth="1"/>
    <col min="14589" max="14589" width="24.7109375" style="300" customWidth="1"/>
    <col min="14590" max="14590" width="21" style="300" bestFit="1" customWidth="1"/>
    <col min="14591" max="14591" width="22.140625" style="300" bestFit="1" customWidth="1"/>
    <col min="14592" max="14592" width="21" style="300" bestFit="1" customWidth="1"/>
    <col min="14593" max="14593" width="22.42578125" style="300" bestFit="1" customWidth="1"/>
    <col min="14594" max="14594" width="22.42578125" style="300" customWidth="1"/>
    <col min="14595" max="14595" width="24.42578125" style="300" customWidth="1"/>
    <col min="14596" max="14596" width="14.28515625" style="300" bestFit="1" customWidth="1"/>
    <col min="14597" max="14597" width="9.28515625" style="300" customWidth="1"/>
    <col min="14598" max="14598" width="11.5703125" style="300" bestFit="1" customWidth="1"/>
    <col min="14599" max="14841" width="9.28515625" style="300"/>
    <col min="14842" max="14842" width="16.7109375" style="300" customWidth="1"/>
    <col min="14843" max="14843" width="48.7109375" style="300" customWidth="1"/>
    <col min="14844" max="14844" width="18" style="300" customWidth="1"/>
    <col min="14845" max="14845" width="24.7109375" style="300" customWidth="1"/>
    <col min="14846" max="14846" width="21" style="300" bestFit="1" customWidth="1"/>
    <col min="14847" max="14847" width="22.140625" style="300" bestFit="1" customWidth="1"/>
    <col min="14848" max="14848" width="21" style="300" bestFit="1" customWidth="1"/>
    <col min="14849" max="14849" width="22.42578125" style="300" bestFit="1" customWidth="1"/>
    <col min="14850" max="14850" width="22.42578125" style="300" customWidth="1"/>
    <col min="14851" max="14851" width="24.42578125" style="300" customWidth="1"/>
    <col min="14852" max="14852" width="14.28515625" style="300" bestFit="1" customWidth="1"/>
    <col min="14853" max="14853" width="9.28515625" style="300" customWidth="1"/>
    <col min="14854" max="14854" width="11.5703125" style="300" bestFit="1" customWidth="1"/>
    <col min="14855" max="15097" width="9.28515625" style="300"/>
    <col min="15098" max="15098" width="16.7109375" style="300" customWidth="1"/>
    <col min="15099" max="15099" width="48.7109375" style="300" customWidth="1"/>
    <col min="15100" max="15100" width="18" style="300" customWidth="1"/>
    <col min="15101" max="15101" width="24.7109375" style="300" customWidth="1"/>
    <col min="15102" max="15102" width="21" style="300" bestFit="1" customWidth="1"/>
    <col min="15103" max="15103" width="22.140625" style="300" bestFit="1" customWidth="1"/>
    <col min="15104" max="15104" width="21" style="300" bestFit="1" customWidth="1"/>
    <col min="15105" max="15105" width="22.42578125" style="300" bestFit="1" customWidth="1"/>
    <col min="15106" max="15106" width="22.42578125" style="300" customWidth="1"/>
    <col min="15107" max="15107" width="24.42578125" style="300" customWidth="1"/>
    <col min="15108" max="15108" width="14.28515625" style="300" bestFit="1" customWidth="1"/>
    <col min="15109" max="15109" width="9.28515625" style="300" customWidth="1"/>
    <col min="15110" max="15110" width="11.5703125" style="300" bestFit="1" customWidth="1"/>
    <col min="15111" max="15353" width="9.28515625" style="300"/>
    <col min="15354" max="15354" width="16.7109375" style="300" customWidth="1"/>
    <col min="15355" max="15355" width="48.7109375" style="300" customWidth="1"/>
    <col min="15356" max="15356" width="18" style="300" customWidth="1"/>
    <col min="15357" max="15357" width="24.7109375" style="300" customWidth="1"/>
    <col min="15358" max="15358" width="21" style="300" bestFit="1" customWidth="1"/>
    <col min="15359" max="15359" width="22.140625" style="300" bestFit="1" customWidth="1"/>
    <col min="15360" max="15360" width="21" style="300" bestFit="1" customWidth="1"/>
    <col min="15361" max="15361" width="22.42578125" style="300" bestFit="1" customWidth="1"/>
    <col min="15362" max="15362" width="22.42578125" style="300" customWidth="1"/>
    <col min="15363" max="15363" width="24.42578125" style="300" customWidth="1"/>
    <col min="15364" max="15364" width="14.28515625" style="300" bestFit="1" customWidth="1"/>
    <col min="15365" max="15365" width="9.28515625" style="300" customWidth="1"/>
    <col min="15366" max="15366" width="11.5703125" style="300" bestFit="1" customWidth="1"/>
    <col min="15367" max="15609" width="9.28515625" style="300"/>
    <col min="15610" max="15610" width="16.7109375" style="300" customWidth="1"/>
    <col min="15611" max="15611" width="48.7109375" style="300" customWidth="1"/>
    <col min="15612" max="15612" width="18" style="300" customWidth="1"/>
    <col min="15613" max="15613" width="24.7109375" style="300" customWidth="1"/>
    <col min="15614" max="15614" width="21" style="300" bestFit="1" customWidth="1"/>
    <col min="15615" max="15615" width="22.140625" style="300" bestFit="1" customWidth="1"/>
    <col min="15616" max="15616" width="21" style="300" bestFit="1" customWidth="1"/>
    <col min="15617" max="15617" width="22.42578125" style="300" bestFit="1" customWidth="1"/>
    <col min="15618" max="15618" width="22.42578125" style="300" customWidth="1"/>
    <col min="15619" max="15619" width="24.42578125" style="300" customWidth="1"/>
    <col min="15620" max="15620" width="14.28515625" style="300" bestFit="1" customWidth="1"/>
    <col min="15621" max="15621" width="9.28515625" style="300" customWidth="1"/>
    <col min="15622" max="15622" width="11.5703125" style="300" bestFit="1" customWidth="1"/>
    <col min="15623" max="15865" width="9.28515625" style="300"/>
    <col min="15866" max="15866" width="16.7109375" style="300" customWidth="1"/>
    <col min="15867" max="15867" width="48.7109375" style="300" customWidth="1"/>
    <col min="15868" max="15868" width="18" style="300" customWidth="1"/>
    <col min="15869" max="15869" width="24.7109375" style="300" customWidth="1"/>
    <col min="15870" max="15870" width="21" style="300" bestFit="1" customWidth="1"/>
    <col min="15871" max="15871" width="22.140625" style="300" bestFit="1" customWidth="1"/>
    <col min="15872" max="15872" width="21" style="300" bestFit="1" customWidth="1"/>
    <col min="15873" max="15873" width="22.42578125" style="300" bestFit="1" customWidth="1"/>
    <col min="15874" max="15874" width="22.42578125" style="300" customWidth="1"/>
    <col min="15875" max="15875" width="24.42578125" style="300" customWidth="1"/>
    <col min="15876" max="15876" width="14.28515625" style="300" bestFit="1" customWidth="1"/>
    <col min="15877" max="15877" width="9.28515625" style="300" customWidth="1"/>
    <col min="15878" max="15878" width="11.5703125" style="300" bestFit="1" customWidth="1"/>
    <col min="15879" max="16121" width="9.28515625" style="300"/>
    <col min="16122" max="16122" width="16.7109375" style="300" customWidth="1"/>
    <col min="16123" max="16123" width="48.7109375" style="300" customWidth="1"/>
    <col min="16124" max="16124" width="18" style="300" customWidth="1"/>
    <col min="16125" max="16125" width="24.7109375" style="300" customWidth="1"/>
    <col min="16126" max="16126" width="21" style="300" bestFit="1" customWidth="1"/>
    <col min="16127" max="16127" width="22.140625" style="300" bestFit="1" customWidth="1"/>
    <col min="16128" max="16128" width="21" style="300" bestFit="1" customWidth="1"/>
    <col min="16129" max="16129" width="22.42578125" style="300" bestFit="1" customWidth="1"/>
    <col min="16130" max="16130" width="22.42578125" style="300" customWidth="1"/>
    <col min="16131" max="16131" width="24.42578125" style="300" customWidth="1"/>
    <col min="16132" max="16132" width="14.28515625" style="300" bestFit="1" customWidth="1"/>
    <col min="16133" max="16133" width="9.28515625" style="300" customWidth="1"/>
    <col min="16134" max="16134" width="11.5703125" style="300" bestFit="1" customWidth="1"/>
    <col min="16135" max="16384" width="9.28515625" style="300"/>
  </cols>
  <sheetData>
    <row r="1" spans="1:16" s="222" customFormat="1" ht="30.95" customHeight="1" x14ac:dyDescent="0.25">
      <c r="B1" s="295"/>
      <c r="C1" s="295"/>
      <c r="D1" s="295"/>
      <c r="E1" s="295"/>
      <c r="F1" s="295"/>
    </row>
    <row r="2" spans="1:16" s="222" customFormat="1" ht="22.5" customHeight="1" x14ac:dyDescent="0.25">
      <c r="B2" s="296"/>
      <c r="C2" s="296"/>
      <c r="D2" s="296"/>
      <c r="E2" s="296"/>
      <c r="F2" s="296"/>
    </row>
    <row r="3" spans="1:16" s="222" customFormat="1" ht="10.15" customHeight="1" x14ac:dyDescent="0.25">
      <c r="C3" s="297"/>
      <c r="D3" s="297"/>
    </row>
    <row r="4" spans="1:16" s="222" customFormat="1" ht="18" x14ac:dyDescent="0.25">
      <c r="B4" s="226"/>
      <c r="C4" s="226"/>
      <c r="D4" s="226"/>
      <c r="E4" s="226"/>
      <c r="F4" s="226"/>
    </row>
    <row r="5" spans="1:16" s="222" customFormat="1" ht="15.75" thickBot="1" x14ac:dyDescent="0.3">
      <c r="A5" s="221"/>
      <c r="B5" s="221"/>
      <c r="C5" s="229"/>
      <c r="D5" s="298"/>
    </row>
    <row r="6" spans="1:16" s="221" customFormat="1" ht="7.5" customHeight="1" x14ac:dyDescent="0.25">
      <c r="A6" s="319"/>
      <c r="B6" s="320"/>
      <c r="C6" s="320"/>
      <c r="D6" s="320"/>
      <c r="E6" s="320"/>
      <c r="F6" s="320"/>
      <c r="G6" s="321"/>
      <c r="H6" s="321"/>
      <c r="I6" s="321"/>
      <c r="J6" s="321"/>
      <c r="K6" s="321"/>
      <c r="L6" s="321"/>
      <c r="M6" s="321"/>
      <c r="N6" s="321"/>
      <c r="O6" s="321"/>
      <c r="P6" s="322"/>
    </row>
    <row r="7" spans="1:16" s="235" customFormat="1" ht="50.25" customHeight="1" x14ac:dyDescent="0.25">
      <c r="A7" s="323" t="s">
        <v>1</v>
      </c>
      <c r="B7" s="275" t="s">
        <v>153</v>
      </c>
      <c r="C7" s="275"/>
      <c r="D7" s="275"/>
      <c r="E7" s="324"/>
      <c r="F7" s="324"/>
      <c r="G7" s="324"/>
      <c r="H7" s="325"/>
      <c r="I7" s="325"/>
      <c r="J7" s="325"/>
      <c r="K7" s="326"/>
      <c r="L7" s="326"/>
      <c r="M7" s="326"/>
      <c r="N7" s="326"/>
      <c r="O7" s="326"/>
      <c r="P7" s="327"/>
    </row>
    <row r="8" spans="1:16" s="235" customFormat="1" ht="6" customHeight="1" x14ac:dyDescent="0.25">
      <c r="A8" s="328"/>
      <c r="B8" s="326"/>
      <c r="C8" s="271"/>
      <c r="D8" s="271"/>
      <c r="E8" s="329"/>
      <c r="F8" s="330"/>
      <c r="G8" s="330"/>
      <c r="H8" s="331"/>
      <c r="I8" s="331"/>
      <c r="J8" s="331"/>
      <c r="K8" s="326"/>
      <c r="L8" s="326"/>
      <c r="M8" s="326"/>
      <c r="N8" s="326"/>
      <c r="O8" s="326"/>
      <c r="P8" s="327"/>
    </row>
    <row r="9" spans="1:16" s="235" customFormat="1" ht="48" customHeight="1" x14ac:dyDescent="0.25">
      <c r="A9" s="332" t="s">
        <v>154</v>
      </c>
      <c r="B9" s="271"/>
      <c r="C9" s="333"/>
      <c r="D9" s="333"/>
      <c r="E9" s="334"/>
      <c r="F9" s="334"/>
      <c r="G9" s="334"/>
      <c r="H9" s="335"/>
      <c r="I9" s="335"/>
      <c r="J9" s="335"/>
      <c r="K9" s="326"/>
      <c r="L9" s="326"/>
      <c r="M9" s="326"/>
      <c r="N9" s="326"/>
      <c r="O9" s="326"/>
      <c r="P9" s="327"/>
    </row>
    <row r="10" spans="1:16" s="235" customFormat="1" ht="6" customHeight="1" x14ac:dyDescent="0.25">
      <c r="A10" s="323"/>
      <c r="B10" s="271"/>
      <c r="C10" s="271"/>
      <c r="D10" s="271"/>
      <c r="E10" s="329"/>
      <c r="F10" s="330"/>
      <c r="G10" s="330"/>
      <c r="H10" s="331"/>
      <c r="I10" s="331"/>
      <c r="J10" s="331"/>
      <c r="K10" s="326"/>
      <c r="L10" s="326"/>
      <c r="M10" s="326"/>
      <c r="N10" s="326"/>
      <c r="O10" s="326"/>
      <c r="P10" s="327"/>
    </row>
    <row r="11" spans="1:16" s="235" customFormat="1" ht="39" customHeight="1" x14ac:dyDescent="0.25">
      <c r="A11" s="332" t="s">
        <v>2</v>
      </c>
      <c r="B11" s="333" t="s">
        <v>155</v>
      </c>
      <c r="C11" s="336"/>
      <c r="D11" s="336"/>
      <c r="E11" s="324"/>
      <c r="F11" s="324"/>
      <c r="G11" s="324"/>
      <c r="H11" s="337"/>
      <c r="I11" s="337"/>
      <c r="J11" s="337"/>
      <c r="K11" s="326"/>
      <c r="L11" s="326"/>
      <c r="M11" s="326"/>
      <c r="N11" s="326"/>
      <c r="O11" s="326"/>
      <c r="P11" s="327"/>
    </row>
    <row r="12" spans="1:16" s="221" customFormat="1" ht="6" customHeight="1" thickBot="1" x14ac:dyDescent="0.3">
      <c r="A12" s="338"/>
      <c r="B12" s="339"/>
      <c r="C12" s="339"/>
      <c r="D12" s="339"/>
      <c r="E12" s="340"/>
      <c r="F12" s="340"/>
      <c r="G12" s="341"/>
      <c r="H12" s="341"/>
      <c r="I12" s="341"/>
      <c r="J12" s="341"/>
      <c r="K12" s="341"/>
      <c r="L12" s="341"/>
      <c r="M12" s="341"/>
      <c r="N12" s="341"/>
      <c r="O12" s="341"/>
      <c r="P12" s="342"/>
    </row>
    <row r="13" spans="1:16" s="242" customFormat="1" ht="12" customHeight="1" thickBot="1" x14ac:dyDescent="0.3">
      <c r="A13" s="319"/>
      <c r="B13" s="320"/>
      <c r="C13" s="320"/>
      <c r="D13" s="320"/>
      <c r="E13" s="320"/>
      <c r="F13" s="343"/>
      <c r="G13" s="320"/>
      <c r="H13" s="343"/>
      <c r="I13" s="343"/>
      <c r="J13" s="343"/>
      <c r="K13" s="343"/>
      <c r="L13" s="343"/>
      <c r="M13" s="343"/>
      <c r="N13" s="343"/>
      <c r="O13" s="343"/>
      <c r="P13" s="343"/>
    </row>
    <row r="14" spans="1:16" s="299" customFormat="1" ht="28.5" customHeight="1" x14ac:dyDescent="0.25">
      <c r="A14" s="344" t="s">
        <v>18</v>
      </c>
      <c r="B14" s="345" t="s">
        <v>21</v>
      </c>
      <c r="C14" s="346" t="s">
        <v>22</v>
      </c>
      <c r="D14" s="346" t="s">
        <v>23</v>
      </c>
      <c r="E14" s="347">
        <v>1</v>
      </c>
      <c r="F14" s="347">
        <v>2</v>
      </c>
      <c r="G14" s="347">
        <v>3</v>
      </c>
      <c r="H14" s="347">
        <v>4</v>
      </c>
      <c r="I14" s="347">
        <v>5</v>
      </c>
      <c r="J14" s="347">
        <v>6</v>
      </c>
      <c r="K14" s="347">
        <v>7</v>
      </c>
      <c r="L14" s="347">
        <v>8</v>
      </c>
      <c r="M14" s="347">
        <v>9</v>
      </c>
      <c r="N14" s="347">
        <v>10</v>
      </c>
      <c r="O14" s="347">
        <v>11</v>
      </c>
      <c r="P14" s="348">
        <v>12</v>
      </c>
    </row>
    <row r="15" spans="1:16" s="299" customFormat="1" ht="18.75" thickBot="1" x14ac:dyDescent="0.3">
      <c r="A15" s="349"/>
      <c r="B15" s="350"/>
      <c r="C15" s="351" t="s">
        <v>24</v>
      </c>
      <c r="D15" s="351" t="s">
        <v>20</v>
      </c>
      <c r="E15" s="352"/>
      <c r="F15" s="352"/>
      <c r="G15" s="352"/>
      <c r="H15" s="352"/>
      <c r="I15" s="352"/>
      <c r="J15" s="352"/>
      <c r="K15" s="352"/>
      <c r="L15" s="352"/>
      <c r="M15" s="352"/>
      <c r="N15" s="352"/>
      <c r="O15" s="352"/>
      <c r="P15" s="353"/>
    </row>
    <row r="16" spans="1:16" ht="12" customHeight="1" thickBot="1" x14ac:dyDescent="0.25">
      <c r="A16" s="354"/>
      <c r="B16" s="355"/>
      <c r="C16" s="355"/>
      <c r="D16" s="355"/>
      <c r="E16" s="355"/>
      <c r="F16" s="356"/>
      <c r="G16" s="355"/>
      <c r="H16" s="356"/>
      <c r="I16" s="356"/>
      <c r="J16" s="356"/>
      <c r="K16" s="356"/>
      <c r="L16" s="356"/>
      <c r="M16" s="356"/>
      <c r="N16" s="356"/>
      <c r="O16" s="356"/>
      <c r="P16" s="356"/>
    </row>
    <row r="17" spans="1:18" ht="23.25" customHeight="1" x14ac:dyDescent="0.2">
      <c r="A17" s="357">
        <f>[2]Orçamento!A14</f>
        <v>1</v>
      </c>
      <c r="B17" s="358" t="str">
        <f>Orçamento!D10</f>
        <v>CAMPO MIRANTE</v>
      </c>
      <c r="C17" s="359" t="e">
        <f>Resumo!E16</f>
        <v>#DIV/0!</v>
      </c>
      <c r="D17" s="173">
        <f>Resumo!C16+(Resumo!C16*Orçamento!E112)</f>
        <v>0</v>
      </c>
      <c r="E17" s="301"/>
      <c r="F17" s="302"/>
      <c r="G17" s="301"/>
      <c r="H17" s="302"/>
      <c r="I17" s="302"/>
      <c r="J17" s="302"/>
      <c r="K17" s="302"/>
      <c r="L17" s="302"/>
      <c r="M17" s="302"/>
      <c r="N17" s="302"/>
      <c r="O17" s="302"/>
      <c r="P17" s="302"/>
    </row>
    <row r="18" spans="1:18" ht="23.25" customHeight="1" thickBot="1" x14ac:dyDescent="0.25">
      <c r="A18" s="360"/>
      <c r="B18" s="361"/>
      <c r="C18" s="362"/>
      <c r="D18" s="182"/>
      <c r="E18" s="363">
        <f>E17*$D17</f>
        <v>0</v>
      </c>
      <c r="F18" s="364">
        <f t="shared" ref="F18:F26" si="0">F17*$D17</f>
        <v>0</v>
      </c>
      <c r="G18" s="363">
        <f>G17*$D17</f>
        <v>0</v>
      </c>
      <c r="H18" s="364">
        <f t="shared" ref="H18:H26" si="1">H17*$D17</f>
        <v>0</v>
      </c>
      <c r="I18" s="364">
        <f>I17*$D17</f>
        <v>0</v>
      </c>
      <c r="J18" s="364">
        <f t="shared" ref="J18:J26" si="2">J17*$D17</f>
        <v>0</v>
      </c>
      <c r="K18" s="364">
        <f>K17*$D17</f>
        <v>0</v>
      </c>
      <c r="L18" s="364">
        <f t="shared" ref="L18:L26" si="3">L17*$D17</f>
        <v>0</v>
      </c>
      <c r="M18" s="364">
        <f>M17*$D17</f>
        <v>0</v>
      </c>
      <c r="N18" s="364">
        <f t="shared" ref="N18:N26" si="4">N17*$D17</f>
        <v>0</v>
      </c>
      <c r="O18" s="364">
        <f>O17*$D17</f>
        <v>0</v>
      </c>
      <c r="P18" s="364">
        <f t="shared" ref="P18:P26" si="5">P17*$D17</f>
        <v>0</v>
      </c>
    </row>
    <row r="19" spans="1:18" ht="23.25" customHeight="1" x14ac:dyDescent="0.2">
      <c r="A19" s="357">
        <v>2</v>
      </c>
      <c r="B19" s="358" t="str">
        <f>Orçamento!D19</f>
        <v>PISCINÃO - PARQUE SUBURBANO</v>
      </c>
      <c r="C19" s="359" t="e">
        <f>Resumo!E17</f>
        <v>#DIV/0!</v>
      </c>
      <c r="D19" s="173">
        <f>Resumo!D17</f>
        <v>0</v>
      </c>
      <c r="E19" s="301"/>
      <c r="F19" s="302"/>
      <c r="G19" s="301"/>
      <c r="H19" s="302"/>
      <c r="I19" s="302"/>
      <c r="J19" s="302"/>
      <c r="K19" s="302"/>
      <c r="L19" s="302"/>
      <c r="M19" s="302"/>
      <c r="N19" s="302"/>
      <c r="O19" s="302"/>
      <c r="P19" s="302"/>
    </row>
    <row r="20" spans="1:18" ht="23.25" customHeight="1" thickBot="1" x14ac:dyDescent="0.25">
      <c r="A20" s="360"/>
      <c r="B20" s="361"/>
      <c r="C20" s="362"/>
      <c r="D20" s="182"/>
      <c r="E20" s="363">
        <f>E19*$D19</f>
        <v>0</v>
      </c>
      <c r="F20" s="364">
        <f t="shared" si="0"/>
        <v>0</v>
      </c>
      <c r="G20" s="363">
        <f>G19*$D19</f>
        <v>0</v>
      </c>
      <c r="H20" s="364">
        <f t="shared" si="1"/>
        <v>0</v>
      </c>
      <c r="I20" s="364">
        <f>I19*$D19</f>
        <v>0</v>
      </c>
      <c r="J20" s="364">
        <f t="shared" si="2"/>
        <v>0</v>
      </c>
      <c r="K20" s="364">
        <f>K19*$D19</f>
        <v>0</v>
      </c>
      <c r="L20" s="364">
        <f t="shared" si="3"/>
        <v>0</v>
      </c>
      <c r="M20" s="364">
        <f>M19*$D19</f>
        <v>0</v>
      </c>
      <c r="N20" s="364">
        <f t="shared" si="4"/>
        <v>0</v>
      </c>
      <c r="O20" s="364">
        <f>O19*$D19</f>
        <v>0</v>
      </c>
      <c r="P20" s="364">
        <f t="shared" si="5"/>
        <v>0</v>
      </c>
      <c r="R20" s="303"/>
    </row>
    <row r="21" spans="1:18" ht="23.25" customHeight="1" x14ac:dyDescent="0.2">
      <c r="A21" s="357">
        <v>3</v>
      </c>
      <c r="B21" s="358" t="str">
        <f>Orçamento!D29</f>
        <v>PISCINÃO - SAPIANTÃ</v>
      </c>
      <c r="C21" s="359" t="e">
        <f>Resumo!E18</f>
        <v>#DIV/0!</v>
      </c>
      <c r="D21" s="173">
        <f>Resumo!D18</f>
        <v>0</v>
      </c>
      <c r="E21" s="301"/>
      <c r="F21" s="302"/>
      <c r="G21" s="301"/>
      <c r="H21" s="302"/>
      <c r="I21" s="302"/>
      <c r="J21" s="302"/>
      <c r="K21" s="302"/>
      <c r="L21" s="302"/>
      <c r="M21" s="302"/>
      <c r="N21" s="302"/>
      <c r="O21" s="302"/>
      <c r="P21" s="302"/>
    </row>
    <row r="22" spans="1:18" ht="23.25" customHeight="1" thickBot="1" x14ac:dyDescent="0.25">
      <c r="A22" s="360"/>
      <c r="B22" s="361"/>
      <c r="C22" s="362"/>
      <c r="D22" s="182"/>
      <c r="E22" s="363">
        <f>E21*$D21</f>
        <v>0</v>
      </c>
      <c r="F22" s="364">
        <f t="shared" si="0"/>
        <v>0</v>
      </c>
      <c r="G22" s="363">
        <f>G21*$D21</f>
        <v>0</v>
      </c>
      <c r="H22" s="364">
        <f t="shared" si="1"/>
        <v>0</v>
      </c>
      <c r="I22" s="364">
        <f>I21*$D21</f>
        <v>0</v>
      </c>
      <c r="J22" s="364">
        <f t="shared" si="2"/>
        <v>0</v>
      </c>
      <c r="K22" s="364">
        <f>K21*$D21</f>
        <v>0</v>
      </c>
      <c r="L22" s="364">
        <f t="shared" si="3"/>
        <v>0</v>
      </c>
      <c r="M22" s="364">
        <f>M21*$D21</f>
        <v>0</v>
      </c>
      <c r="N22" s="364">
        <f t="shared" si="4"/>
        <v>0</v>
      </c>
      <c r="O22" s="364">
        <f>O21*$D21</f>
        <v>0</v>
      </c>
      <c r="P22" s="364">
        <f t="shared" si="5"/>
        <v>0</v>
      </c>
      <c r="R22" s="304"/>
    </row>
    <row r="23" spans="1:18" ht="23.25" customHeight="1" x14ac:dyDescent="0.2">
      <c r="A23" s="357">
        <v>4</v>
      </c>
      <c r="B23" s="358" t="str">
        <f>Orçamento!D39</f>
        <v>ARENINHAS</v>
      </c>
      <c r="C23" s="359" t="e">
        <f>Resumo!E19</f>
        <v>#DIV/0!</v>
      </c>
      <c r="D23" s="173">
        <f>Resumo!D19</f>
        <v>0</v>
      </c>
      <c r="E23" s="301"/>
      <c r="F23" s="302"/>
      <c r="G23" s="301"/>
      <c r="H23" s="302"/>
      <c r="I23" s="302"/>
      <c r="J23" s="302"/>
      <c r="K23" s="302"/>
      <c r="L23" s="302"/>
      <c r="M23" s="302"/>
      <c r="N23" s="302"/>
      <c r="O23" s="302"/>
      <c r="P23" s="302"/>
      <c r="R23" s="303"/>
    </row>
    <row r="24" spans="1:18" ht="23.25" customHeight="1" thickBot="1" x14ac:dyDescent="0.25">
      <c r="A24" s="360"/>
      <c r="B24" s="361"/>
      <c r="C24" s="362"/>
      <c r="D24" s="182"/>
      <c r="E24" s="363">
        <f>E23*$D23</f>
        <v>0</v>
      </c>
      <c r="F24" s="364">
        <f t="shared" si="0"/>
        <v>0</v>
      </c>
      <c r="G24" s="363">
        <f>G23*$D23</f>
        <v>0</v>
      </c>
      <c r="H24" s="364">
        <f t="shared" si="1"/>
        <v>0</v>
      </c>
      <c r="I24" s="364">
        <f>I23*$D23</f>
        <v>0</v>
      </c>
      <c r="J24" s="364">
        <f t="shared" si="2"/>
        <v>0</v>
      </c>
      <c r="K24" s="364">
        <f>K23*$D23</f>
        <v>0</v>
      </c>
      <c r="L24" s="364">
        <f t="shared" si="3"/>
        <v>0</v>
      </c>
      <c r="M24" s="364">
        <f>M23*$D23</f>
        <v>0</v>
      </c>
      <c r="N24" s="364">
        <f t="shared" si="4"/>
        <v>0</v>
      </c>
      <c r="O24" s="364">
        <f>O23*$D23</f>
        <v>0</v>
      </c>
      <c r="P24" s="364">
        <f t="shared" si="5"/>
        <v>0</v>
      </c>
      <c r="R24" s="304"/>
    </row>
    <row r="25" spans="1:18" ht="23.25" customHeight="1" x14ac:dyDescent="0.2">
      <c r="A25" s="357">
        <v>5</v>
      </c>
      <c r="B25" s="358" t="str">
        <f>Orçamento!D48</f>
        <v>CEMITÉRIO</v>
      </c>
      <c r="C25" s="359" t="e">
        <f>Resumo!E20</f>
        <v>#DIV/0!</v>
      </c>
      <c r="D25" s="173">
        <f>Resumo!D20</f>
        <v>0</v>
      </c>
      <c r="E25" s="301"/>
      <c r="F25" s="302"/>
      <c r="G25" s="301"/>
      <c r="H25" s="302"/>
      <c r="I25" s="302"/>
      <c r="J25" s="302"/>
      <c r="K25" s="302"/>
      <c r="L25" s="302"/>
      <c r="M25" s="302"/>
      <c r="N25" s="302"/>
      <c r="O25" s="302"/>
      <c r="P25" s="302"/>
    </row>
    <row r="26" spans="1:18" ht="23.25" customHeight="1" thickBot="1" x14ac:dyDescent="0.25">
      <c r="A26" s="365"/>
      <c r="B26" s="366"/>
      <c r="C26" s="367"/>
      <c r="D26" s="174"/>
      <c r="E26" s="363">
        <f>E25*$D25</f>
        <v>0</v>
      </c>
      <c r="F26" s="364">
        <f t="shared" si="0"/>
        <v>0</v>
      </c>
      <c r="G26" s="363">
        <f>G25*$D25</f>
        <v>0</v>
      </c>
      <c r="H26" s="364">
        <f t="shared" si="1"/>
        <v>0</v>
      </c>
      <c r="I26" s="364">
        <f>I25*$D25</f>
        <v>0</v>
      </c>
      <c r="J26" s="364">
        <f t="shared" si="2"/>
        <v>0</v>
      </c>
      <c r="K26" s="364">
        <f>K25*$D25</f>
        <v>0</v>
      </c>
      <c r="L26" s="364">
        <f t="shared" si="3"/>
        <v>0</v>
      </c>
      <c r="M26" s="364">
        <f>M25*$D25</f>
        <v>0</v>
      </c>
      <c r="N26" s="364">
        <f t="shared" si="4"/>
        <v>0</v>
      </c>
      <c r="O26" s="364">
        <f>O25*$D25</f>
        <v>0</v>
      </c>
      <c r="P26" s="364">
        <f t="shared" si="5"/>
        <v>0</v>
      </c>
      <c r="R26" s="303"/>
    </row>
    <row r="27" spans="1:18" ht="23.25" customHeight="1" x14ac:dyDescent="0.2">
      <c r="A27" s="357">
        <v>6</v>
      </c>
      <c r="B27" s="358" t="str">
        <f>Orçamento!D66</f>
        <v>UBS AMADOR BUENO</v>
      </c>
      <c r="C27" s="359" t="e">
        <f>Resumo!E21</f>
        <v>#DIV/0!</v>
      </c>
      <c r="D27" s="180">
        <f>Resumo!D21</f>
        <v>0</v>
      </c>
      <c r="E27" s="301"/>
      <c r="F27" s="302"/>
      <c r="G27" s="301"/>
      <c r="H27" s="302"/>
      <c r="I27" s="302"/>
      <c r="J27" s="302"/>
      <c r="K27" s="302"/>
      <c r="L27" s="302"/>
      <c r="M27" s="302"/>
      <c r="N27" s="302"/>
      <c r="O27" s="302"/>
      <c r="P27" s="302"/>
    </row>
    <row r="28" spans="1:18" s="305" customFormat="1" ht="23.25" customHeight="1" thickBot="1" x14ac:dyDescent="0.25">
      <c r="A28" s="368"/>
      <c r="B28" s="369"/>
      <c r="C28" s="370"/>
      <c r="D28" s="181"/>
      <c r="E28" s="363">
        <f>E27*$D27</f>
        <v>0</v>
      </c>
      <c r="F28" s="364">
        <f t="shared" ref="F28" si="6">F27*$D27</f>
        <v>0</v>
      </c>
      <c r="G28" s="363">
        <f>G27*$D27</f>
        <v>0</v>
      </c>
      <c r="H28" s="364">
        <f t="shared" ref="H28" si="7">H27*$D27</f>
        <v>0</v>
      </c>
      <c r="I28" s="364">
        <f>I27*$D27</f>
        <v>0</v>
      </c>
      <c r="J28" s="364">
        <f t="shared" ref="J28" si="8">J27*$D27</f>
        <v>0</v>
      </c>
      <c r="K28" s="364">
        <f>K27*$D27</f>
        <v>0</v>
      </c>
      <c r="L28" s="364">
        <f t="shared" ref="L28" si="9">L27*$D27</f>
        <v>0</v>
      </c>
      <c r="M28" s="364">
        <f>M27*$D27</f>
        <v>0</v>
      </c>
      <c r="N28" s="364">
        <f t="shared" ref="N28" si="10">N27*$D27</f>
        <v>0</v>
      </c>
      <c r="O28" s="364">
        <f>O27*$D27</f>
        <v>0</v>
      </c>
      <c r="P28" s="364">
        <f t="shared" ref="P28" si="11">P27*$D27</f>
        <v>0</v>
      </c>
    </row>
    <row r="29" spans="1:18" s="305" customFormat="1" ht="23.25" customHeight="1" x14ac:dyDescent="0.2">
      <c r="A29" s="357">
        <v>7</v>
      </c>
      <c r="B29" s="358" t="str">
        <f>Orçamento!D83</f>
        <v>CENTRO DE REABILITAÇÃO - REAB</v>
      </c>
      <c r="C29" s="359" t="e">
        <f>Orçamento!I83</f>
        <v>#DIV/0!</v>
      </c>
      <c r="D29" s="173">
        <f>Resumo!D22</f>
        <v>0</v>
      </c>
      <c r="E29" s="301"/>
      <c r="F29" s="302"/>
      <c r="G29" s="301"/>
      <c r="H29" s="302"/>
      <c r="I29" s="302"/>
      <c r="J29" s="302"/>
      <c r="K29" s="302"/>
      <c r="L29" s="302"/>
      <c r="M29" s="302"/>
      <c r="N29" s="302"/>
      <c r="O29" s="302"/>
      <c r="P29" s="302"/>
      <c r="R29" s="306"/>
    </row>
    <row r="30" spans="1:18" s="305" customFormat="1" ht="23.25" customHeight="1" thickBot="1" x14ac:dyDescent="0.25">
      <c r="A30" s="360"/>
      <c r="B30" s="361"/>
      <c r="C30" s="362"/>
      <c r="D30" s="182"/>
      <c r="E30" s="363">
        <f>E29*$D29</f>
        <v>0</v>
      </c>
      <c r="F30" s="364">
        <f t="shared" ref="F30:F34" si="12">F29*$D29</f>
        <v>0</v>
      </c>
      <c r="G30" s="363">
        <f>G29*$D29</f>
        <v>0</v>
      </c>
      <c r="H30" s="364">
        <f t="shared" ref="H30:H34" si="13">H29*$D29</f>
        <v>0</v>
      </c>
      <c r="I30" s="364">
        <f>I29*$D29</f>
        <v>0</v>
      </c>
      <c r="J30" s="364">
        <f t="shared" ref="J30:J34" si="14">J29*$D29</f>
        <v>0</v>
      </c>
      <c r="K30" s="364">
        <f>K29*$D29</f>
        <v>0</v>
      </c>
      <c r="L30" s="364">
        <f t="shared" ref="L30:L34" si="15">L29*$D29</f>
        <v>0</v>
      </c>
      <c r="M30" s="364">
        <f>M29*$D29</f>
        <v>0</v>
      </c>
      <c r="N30" s="364">
        <f t="shared" ref="N30:N34" si="16">N29*$D29</f>
        <v>0</v>
      </c>
      <c r="O30" s="364">
        <f>O29*$D29</f>
        <v>0</v>
      </c>
      <c r="P30" s="364">
        <f t="shared" ref="P30:P34" si="17">P29*$D29</f>
        <v>0</v>
      </c>
    </row>
    <row r="31" spans="1:18" s="305" customFormat="1" ht="23.25" customHeight="1" x14ac:dyDescent="0.2">
      <c r="A31" s="357">
        <v>8</v>
      </c>
      <c r="B31" s="358" t="str">
        <f>Orçamento!D93</f>
        <v>CAMELODROMO</v>
      </c>
      <c r="C31" s="359" t="e">
        <f>Orçamento!I93</f>
        <v>#DIV/0!</v>
      </c>
      <c r="D31" s="173">
        <f>Resumo!D23</f>
        <v>0</v>
      </c>
      <c r="E31" s="301"/>
      <c r="F31" s="302"/>
      <c r="G31" s="301"/>
      <c r="H31" s="302"/>
      <c r="I31" s="302"/>
      <c r="J31" s="302"/>
      <c r="K31" s="302"/>
      <c r="L31" s="302"/>
      <c r="M31" s="302"/>
      <c r="N31" s="302"/>
      <c r="O31" s="302"/>
      <c r="P31" s="302"/>
      <c r="R31" s="306"/>
    </row>
    <row r="32" spans="1:18" s="305" customFormat="1" ht="23.25" customHeight="1" thickBot="1" x14ac:dyDescent="0.25">
      <c r="A32" s="360"/>
      <c r="B32" s="361"/>
      <c r="C32" s="362"/>
      <c r="D32" s="182"/>
      <c r="E32" s="363">
        <f>E31*$D31</f>
        <v>0</v>
      </c>
      <c r="F32" s="364">
        <f t="shared" si="12"/>
        <v>0</v>
      </c>
      <c r="G32" s="363">
        <f>G31*$D31</f>
        <v>0</v>
      </c>
      <c r="H32" s="364">
        <f t="shared" si="13"/>
        <v>0</v>
      </c>
      <c r="I32" s="364">
        <f>I31*$D31</f>
        <v>0</v>
      </c>
      <c r="J32" s="364">
        <f t="shared" si="14"/>
        <v>0</v>
      </c>
      <c r="K32" s="364">
        <f>K31*$D31</f>
        <v>0</v>
      </c>
      <c r="L32" s="364">
        <f t="shared" si="15"/>
        <v>0</v>
      </c>
      <c r="M32" s="364">
        <f>M31*$D31</f>
        <v>0</v>
      </c>
      <c r="N32" s="364">
        <f t="shared" si="16"/>
        <v>0</v>
      </c>
      <c r="O32" s="364">
        <f>O31*$D31</f>
        <v>0</v>
      </c>
      <c r="P32" s="364">
        <f t="shared" si="17"/>
        <v>0</v>
      </c>
    </row>
    <row r="33" spans="1:16" s="305" customFormat="1" ht="23.25" customHeight="1" x14ac:dyDescent="0.2">
      <c r="A33" s="357">
        <v>9</v>
      </c>
      <c r="B33" s="358" t="str">
        <f>Orçamento!D103</f>
        <v>BOSQUE</v>
      </c>
      <c r="C33" s="359" t="e">
        <f>Orçamento!I103</f>
        <v>#DIV/0!</v>
      </c>
      <c r="D33" s="173">
        <f>Resumo!D24</f>
        <v>0</v>
      </c>
      <c r="E33" s="301"/>
      <c r="F33" s="302"/>
      <c r="G33" s="301"/>
      <c r="H33" s="302"/>
      <c r="I33" s="302"/>
      <c r="J33" s="302"/>
      <c r="K33" s="302"/>
      <c r="L33" s="302"/>
      <c r="M33" s="302"/>
      <c r="N33" s="302"/>
      <c r="O33" s="302"/>
      <c r="P33" s="302"/>
    </row>
    <row r="34" spans="1:16" s="305" customFormat="1" ht="23.25" customHeight="1" thickBot="1" x14ac:dyDescent="0.25">
      <c r="A34" s="360"/>
      <c r="B34" s="361"/>
      <c r="C34" s="362"/>
      <c r="D34" s="182"/>
      <c r="E34" s="363">
        <f>E33*$D33</f>
        <v>0</v>
      </c>
      <c r="F34" s="364">
        <f t="shared" si="12"/>
        <v>0</v>
      </c>
      <c r="G34" s="363">
        <f>G33*$D33</f>
        <v>0</v>
      </c>
      <c r="H34" s="364">
        <f t="shared" si="13"/>
        <v>0</v>
      </c>
      <c r="I34" s="364">
        <f>I33*$D33</f>
        <v>0</v>
      </c>
      <c r="J34" s="364">
        <f t="shared" si="14"/>
        <v>0</v>
      </c>
      <c r="K34" s="364">
        <f>K33*$D33</f>
        <v>0</v>
      </c>
      <c r="L34" s="364">
        <f t="shared" si="15"/>
        <v>0</v>
      </c>
      <c r="M34" s="364">
        <f>M33*$D33</f>
        <v>0</v>
      </c>
      <c r="N34" s="364">
        <f t="shared" si="16"/>
        <v>0</v>
      </c>
      <c r="O34" s="364">
        <f>O33*$D33</f>
        <v>0</v>
      </c>
      <c r="P34" s="364">
        <f t="shared" si="17"/>
        <v>0</v>
      </c>
    </row>
    <row r="35" spans="1:16" ht="23.25" customHeight="1" x14ac:dyDescent="0.2">
      <c r="A35" s="167"/>
      <c r="B35" s="170" t="s">
        <v>25</v>
      </c>
      <c r="C35" s="371" t="e">
        <f>SUM(C17:C34)</f>
        <v>#DIV/0!</v>
      </c>
      <c r="D35" s="173">
        <f>SUM(D17:D34)</f>
        <v>0</v>
      </c>
      <c r="E35" s="176">
        <f>E18</f>
        <v>0</v>
      </c>
      <c r="F35" s="179">
        <f>F18+F20</f>
        <v>0</v>
      </c>
      <c r="G35" s="176">
        <f>G18+G20+G22</f>
        <v>0</v>
      </c>
      <c r="H35" s="176">
        <f>H18+H20+H22+H24</f>
        <v>0</v>
      </c>
      <c r="I35" s="176">
        <f>I22+I20+I24+I26</f>
        <v>0</v>
      </c>
      <c r="J35" s="176">
        <f>J28+J26+J24+J22</f>
        <v>0</v>
      </c>
      <c r="K35" s="176">
        <f>K24</f>
        <v>0</v>
      </c>
      <c r="L35" s="176">
        <f>L24</f>
        <v>0</v>
      </c>
      <c r="M35" s="176">
        <f>M24</f>
        <v>0</v>
      </c>
      <c r="N35" s="176">
        <f>N26+N24</f>
        <v>0</v>
      </c>
      <c r="O35" s="176">
        <f>O26</f>
        <v>0</v>
      </c>
      <c r="P35" s="176">
        <f>P34+P32+P30+P28</f>
        <v>0</v>
      </c>
    </row>
    <row r="36" spans="1:16" ht="23.25" customHeight="1" x14ac:dyDescent="0.2">
      <c r="A36" s="168"/>
      <c r="B36" s="171"/>
      <c r="C36" s="372"/>
      <c r="D36" s="174"/>
      <c r="E36" s="177"/>
      <c r="F36" s="177"/>
      <c r="G36" s="177"/>
      <c r="H36" s="177"/>
      <c r="I36" s="177"/>
      <c r="J36" s="177"/>
      <c r="K36" s="177"/>
      <c r="L36" s="177"/>
      <c r="M36" s="177"/>
      <c r="N36" s="177"/>
      <c r="O36" s="177"/>
      <c r="P36" s="177"/>
    </row>
    <row r="37" spans="1:16" ht="23.25" customHeight="1" thickBot="1" x14ac:dyDescent="0.25">
      <c r="A37" s="169"/>
      <c r="B37" s="172"/>
      <c r="C37" s="373"/>
      <c r="D37" s="175"/>
      <c r="E37" s="178"/>
      <c r="F37" s="178"/>
      <c r="G37" s="178"/>
      <c r="H37" s="178"/>
      <c r="I37" s="178"/>
      <c r="J37" s="178"/>
      <c r="K37" s="178"/>
      <c r="L37" s="178"/>
      <c r="M37" s="178"/>
      <c r="N37" s="178"/>
      <c r="O37" s="178"/>
      <c r="P37" s="178"/>
    </row>
    <row r="38" spans="1:16" ht="13.5" customHeight="1" x14ac:dyDescent="0.2">
      <c r="A38" s="374"/>
      <c r="B38" s="375" t="s">
        <v>26</v>
      </c>
      <c r="C38" s="376" t="e">
        <f>SUM(C17:C34)</f>
        <v>#DIV/0!</v>
      </c>
      <c r="D38" s="161">
        <f>D35</f>
        <v>0</v>
      </c>
      <c r="E38" s="161">
        <f>E35</f>
        <v>0</v>
      </c>
      <c r="F38" s="164">
        <f t="shared" ref="F38:G38" si="18">E38+F35</f>
        <v>0</v>
      </c>
      <c r="G38" s="183">
        <f t="shared" si="18"/>
        <v>0</v>
      </c>
      <c r="H38" s="183">
        <f t="shared" ref="H38" si="19">G38+H35</f>
        <v>0</v>
      </c>
      <c r="I38" s="183">
        <f t="shared" ref="I38" si="20">H38+I35</f>
        <v>0</v>
      </c>
      <c r="J38" s="183">
        <f t="shared" ref="J38" si="21">I38+J35</f>
        <v>0</v>
      </c>
      <c r="K38" s="183">
        <f t="shared" ref="K38" si="22">J38+K35</f>
        <v>0</v>
      </c>
      <c r="L38" s="183">
        <f t="shared" ref="L38" si="23">K38+L35</f>
        <v>0</v>
      </c>
      <c r="M38" s="183">
        <f t="shared" ref="M38" si="24">L38+M35</f>
        <v>0</v>
      </c>
      <c r="N38" s="183">
        <f t="shared" ref="N38" si="25">M38+N35</f>
        <v>0</v>
      </c>
      <c r="O38" s="183">
        <f t="shared" ref="O38" si="26">N38+O35</f>
        <v>0</v>
      </c>
      <c r="P38" s="183">
        <f t="shared" ref="P38" si="27">O38+P35</f>
        <v>0</v>
      </c>
    </row>
    <row r="39" spans="1:16" ht="13.5" customHeight="1" x14ac:dyDescent="0.2">
      <c r="A39" s="377"/>
      <c r="B39" s="378"/>
      <c r="C39" s="379"/>
      <c r="D39" s="162"/>
      <c r="E39" s="162"/>
      <c r="F39" s="165"/>
      <c r="G39" s="184"/>
      <c r="H39" s="184"/>
      <c r="I39" s="184"/>
      <c r="J39" s="184"/>
      <c r="K39" s="184"/>
      <c r="L39" s="184"/>
      <c r="M39" s="184"/>
      <c r="N39" s="184"/>
      <c r="O39" s="184"/>
      <c r="P39" s="184"/>
    </row>
    <row r="40" spans="1:16" ht="13.5" customHeight="1" thickBot="1" x14ac:dyDescent="0.25">
      <c r="A40" s="380"/>
      <c r="B40" s="381"/>
      <c r="C40" s="382"/>
      <c r="D40" s="163"/>
      <c r="E40" s="163"/>
      <c r="F40" s="166"/>
      <c r="G40" s="185"/>
      <c r="H40" s="185"/>
      <c r="I40" s="185"/>
      <c r="J40" s="185"/>
      <c r="K40" s="185"/>
      <c r="L40" s="185"/>
      <c r="M40" s="185"/>
      <c r="N40" s="185"/>
      <c r="O40" s="185"/>
      <c r="P40" s="185"/>
    </row>
    <row r="41" spans="1:16" ht="15" x14ac:dyDescent="0.2">
      <c r="A41" s="307"/>
      <c r="B41" s="307"/>
      <c r="C41" s="307"/>
      <c r="D41" s="307"/>
      <c r="E41" s="307"/>
      <c r="F41" s="307"/>
    </row>
    <row r="42" spans="1:16" ht="15" x14ac:dyDescent="0.2">
      <c r="A42" s="308">
        <f>Orçamento!H114</f>
        <v>0</v>
      </c>
      <c r="B42" s="307"/>
      <c r="C42" s="307"/>
      <c r="D42" s="307"/>
      <c r="E42" s="307"/>
      <c r="F42" s="307"/>
    </row>
    <row r="43" spans="1:16" x14ac:dyDescent="0.2">
      <c r="D43" s="309"/>
    </row>
    <row r="44" spans="1:16" x14ac:dyDescent="0.2">
      <c r="B44" s="265"/>
    </row>
    <row r="45" spans="1:16" x14ac:dyDescent="0.2">
      <c r="B45" s="265"/>
    </row>
    <row r="46" spans="1:16" ht="12.95" customHeight="1" x14ac:dyDescent="0.2">
      <c r="A46" s="311"/>
      <c r="B46" s="311"/>
      <c r="C46" s="311"/>
      <c r="D46" s="311"/>
      <c r="E46" s="22"/>
      <c r="F46" s="22"/>
    </row>
    <row r="47" spans="1:16" ht="15.75" x14ac:dyDescent="0.2">
      <c r="A47" s="296"/>
      <c r="B47" s="296"/>
      <c r="C47" s="312"/>
      <c r="D47" s="312"/>
      <c r="E47" s="313"/>
      <c r="F47" s="313"/>
    </row>
    <row r="48" spans="1:16" ht="12.95" customHeight="1" x14ac:dyDescent="0.2">
      <c r="A48" s="314"/>
      <c r="B48" s="314"/>
      <c r="C48" s="315"/>
      <c r="D48" s="315"/>
      <c r="E48" s="316"/>
      <c r="F48" s="316"/>
    </row>
    <row r="49" spans="2:6" ht="12.95" customHeight="1" x14ac:dyDescent="0.2">
      <c r="B49" s="255"/>
      <c r="C49" s="315"/>
      <c r="D49" s="315"/>
      <c r="E49" s="316"/>
      <c r="F49" s="316"/>
    </row>
    <row r="50" spans="2:6" ht="15" x14ac:dyDescent="0.2">
      <c r="B50" s="253"/>
      <c r="C50" s="218"/>
      <c r="D50" s="218"/>
      <c r="E50" s="317"/>
      <c r="F50" s="317"/>
    </row>
    <row r="52" spans="2:6" ht="15" x14ac:dyDescent="0.25">
      <c r="E52" s="318"/>
      <c r="F52" s="318"/>
    </row>
  </sheetData>
  <sheetProtection password="C805" sheet="1" objects="1" scenarios="1"/>
  <mergeCells count="97">
    <mergeCell ref="A33:A34"/>
    <mergeCell ref="B33:B34"/>
    <mergeCell ref="C33:C34"/>
    <mergeCell ref="D33:D34"/>
    <mergeCell ref="A29:A30"/>
    <mergeCell ref="B29:B30"/>
    <mergeCell ref="C29:C30"/>
    <mergeCell ref="D29:D30"/>
    <mergeCell ref="A31:A32"/>
    <mergeCell ref="B31:B32"/>
    <mergeCell ref="C31:C32"/>
    <mergeCell ref="D31:D32"/>
    <mergeCell ref="A25:A26"/>
    <mergeCell ref="B25:B26"/>
    <mergeCell ref="C25:C26"/>
    <mergeCell ref="D25:D26"/>
    <mergeCell ref="O14:O15"/>
    <mergeCell ref="M14:M15"/>
    <mergeCell ref="N14:N15"/>
    <mergeCell ref="I14:I15"/>
    <mergeCell ref="J14:J15"/>
    <mergeCell ref="A23:A24"/>
    <mergeCell ref="B23:B24"/>
    <mergeCell ref="C23:C24"/>
    <mergeCell ref="D23:D24"/>
    <mergeCell ref="P14:P15"/>
    <mergeCell ref="O35:O37"/>
    <mergeCell ref="P35:P37"/>
    <mergeCell ref="O38:O40"/>
    <mergeCell ref="P38:P40"/>
    <mergeCell ref="M35:M37"/>
    <mergeCell ref="N35:N37"/>
    <mergeCell ref="M38:M40"/>
    <mergeCell ref="N38:N40"/>
    <mergeCell ref="K14:K15"/>
    <mergeCell ref="L14:L15"/>
    <mergeCell ref="K35:K37"/>
    <mergeCell ref="L35:L37"/>
    <mergeCell ref="K38:K40"/>
    <mergeCell ref="L38:L40"/>
    <mergeCell ref="I35:I37"/>
    <mergeCell ref="J35:J37"/>
    <mergeCell ref="I38:I40"/>
    <mergeCell ref="J38:J40"/>
    <mergeCell ref="G14:G15"/>
    <mergeCell ref="H14:H15"/>
    <mergeCell ref="G35:G37"/>
    <mergeCell ref="H35:H37"/>
    <mergeCell ref="G38:G40"/>
    <mergeCell ref="H38:H40"/>
    <mergeCell ref="B1:F1"/>
    <mergeCell ref="B2:F2"/>
    <mergeCell ref="B4:F4"/>
    <mergeCell ref="A14:A15"/>
    <mergeCell ref="B14:B15"/>
    <mergeCell ref="E14:E15"/>
    <mergeCell ref="F14:F15"/>
    <mergeCell ref="B7:D7"/>
    <mergeCell ref="E7:G7"/>
    <mergeCell ref="E9:G9"/>
    <mergeCell ref="E11:G11"/>
    <mergeCell ref="A27:A28"/>
    <mergeCell ref="B27:B28"/>
    <mergeCell ref="C27:C28"/>
    <mergeCell ref="D27:D28"/>
    <mergeCell ref="A17:A18"/>
    <mergeCell ref="B17:B18"/>
    <mergeCell ref="C17:C18"/>
    <mergeCell ref="D17:D18"/>
    <mergeCell ref="A19:A20"/>
    <mergeCell ref="B19:B20"/>
    <mergeCell ref="C19:C20"/>
    <mergeCell ref="D19:D20"/>
    <mergeCell ref="A21:A22"/>
    <mergeCell ref="B21:B22"/>
    <mergeCell ref="C21:C22"/>
    <mergeCell ref="D21:D22"/>
    <mergeCell ref="E38:E40"/>
    <mergeCell ref="F38:F40"/>
    <mergeCell ref="A35:A37"/>
    <mergeCell ref="B35:B37"/>
    <mergeCell ref="C35:C37"/>
    <mergeCell ref="D35:D37"/>
    <mergeCell ref="E35:E37"/>
    <mergeCell ref="F35:F37"/>
    <mergeCell ref="D38:D40"/>
    <mergeCell ref="C38:C40"/>
    <mergeCell ref="B38:B40"/>
    <mergeCell ref="A38:A40"/>
    <mergeCell ref="C50:D50"/>
    <mergeCell ref="A46:B46"/>
    <mergeCell ref="C46:D46"/>
    <mergeCell ref="A47:B47"/>
    <mergeCell ref="C47:D47"/>
    <mergeCell ref="A48:B48"/>
    <mergeCell ref="C48:D48"/>
    <mergeCell ref="C49:D49"/>
  </mergeCells>
  <conditionalFormatting sqref="E17 E29">
    <cfRule type="cellIs" dxfId="783" priority="1499" stopIfTrue="1" operator="equal">
      <formula>0</formula>
    </cfRule>
    <cfRule type="cellIs" dxfId="782" priority="1500" stopIfTrue="1" operator="greaterThan">
      <formula>0.0000001</formula>
    </cfRule>
  </conditionalFormatting>
  <conditionalFormatting sqref="E17 E29">
    <cfRule type="cellIs" dxfId="781" priority="1497" stopIfTrue="1" operator="equal">
      <formula>0</formula>
    </cfRule>
    <cfRule type="cellIs" dxfId="780" priority="1498" stopIfTrue="1" operator="greaterThan">
      <formula>0.0000001</formula>
    </cfRule>
  </conditionalFormatting>
  <conditionalFormatting sqref="E17 E29">
    <cfRule type="cellIs" dxfId="779" priority="1495" stopIfTrue="1" operator="equal">
      <formula>0</formula>
    </cfRule>
    <cfRule type="cellIs" dxfId="778" priority="1496" stopIfTrue="1" operator="greaterThan">
      <formula>0.0000001</formula>
    </cfRule>
  </conditionalFormatting>
  <conditionalFormatting sqref="E17 E29">
    <cfRule type="cellIs" dxfId="777" priority="1493" stopIfTrue="1" operator="equal">
      <formula>0</formula>
    </cfRule>
    <cfRule type="cellIs" dxfId="776" priority="1494" stopIfTrue="1" operator="greaterThan">
      <formula>0.0000001</formula>
    </cfRule>
  </conditionalFormatting>
  <conditionalFormatting sqref="E17 E29">
    <cfRule type="cellIs" dxfId="775" priority="1491" stopIfTrue="1" operator="equal">
      <formula>0</formula>
    </cfRule>
    <cfRule type="cellIs" dxfId="774" priority="1492" stopIfTrue="1" operator="greaterThan">
      <formula>0.0000001</formula>
    </cfRule>
  </conditionalFormatting>
  <conditionalFormatting sqref="E17 E29">
    <cfRule type="cellIs" dxfId="773" priority="1489" stopIfTrue="1" operator="equal">
      <formula>0</formula>
    </cfRule>
    <cfRule type="cellIs" dxfId="772" priority="1490" stopIfTrue="1" operator="greaterThan">
      <formula>0.0000001</formula>
    </cfRule>
  </conditionalFormatting>
  <conditionalFormatting sqref="E17 E29">
    <cfRule type="cellIs" dxfId="771" priority="1487" stopIfTrue="1" operator="equal">
      <formula>0</formula>
    </cfRule>
    <cfRule type="cellIs" dxfId="770" priority="1488" stopIfTrue="1" operator="greaterThan">
      <formula>0.0000001</formula>
    </cfRule>
  </conditionalFormatting>
  <conditionalFormatting sqref="E17 E29">
    <cfRule type="cellIs" dxfId="769" priority="1485" stopIfTrue="1" operator="equal">
      <formula>0</formula>
    </cfRule>
    <cfRule type="cellIs" dxfId="768" priority="1486" stopIfTrue="1" operator="greaterThan">
      <formula>0.0000001</formula>
    </cfRule>
  </conditionalFormatting>
  <conditionalFormatting sqref="F17 F29">
    <cfRule type="cellIs" dxfId="767" priority="1087" stopIfTrue="1" operator="equal">
      <formula>0</formula>
    </cfRule>
    <cfRule type="cellIs" dxfId="766" priority="1088" stopIfTrue="1" operator="greaterThan">
      <formula>0.0000001</formula>
    </cfRule>
  </conditionalFormatting>
  <conditionalFormatting sqref="F17 F29">
    <cfRule type="cellIs" dxfId="765" priority="1085" stopIfTrue="1" operator="equal">
      <formula>0</formula>
    </cfRule>
    <cfRule type="cellIs" dxfId="764" priority="1086" stopIfTrue="1" operator="greaterThan">
      <formula>0.0000001</formula>
    </cfRule>
  </conditionalFormatting>
  <conditionalFormatting sqref="F17 F29">
    <cfRule type="cellIs" dxfId="763" priority="1083" stopIfTrue="1" operator="equal">
      <formula>0</formula>
    </cfRule>
    <cfRule type="cellIs" dxfId="762" priority="1084" stopIfTrue="1" operator="greaterThan">
      <formula>0.0000001</formula>
    </cfRule>
  </conditionalFormatting>
  <conditionalFormatting sqref="F17 F29">
    <cfRule type="cellIs" dxfId="761" priority="1081" stopIfTrue="1" operator="equal">
      <formula>0</formula>
    </cfRule>
    <cfRule type="cellIs" dxfId="760" priority="1082" stopIfTrue="1" operator="greaterThan">
      <formula>0.0000001</formula>
    </cfRule>
  </conditionalFormatting>
  <conditionalFormatting sqref="F17 F29">
    <cfRule type="cellIs" dxfId="759" priority="1079" stopIfTrue="1" operator="equal">
      <formula>0</formula>
    </cfRule>
    <cfRule type="cellIs" dxfId="758" priority="1080" stopIfTrue="1" operator="greaterThan">
      <formula>0.0000001</formula>
    </cfRule>
  </conditionalFormatting>
  <conditionalFormatting sqref="F17 F29">
    <cfRule type="cellIs" dxfId="757" priority="1077" stopIfTrue="1" operator="equal">
      <formula>0</formula>
    </cfRule>
    <cfRule type="cellIs" dxfId="756" priority="1078" stopIfTrue="1" operator="greaterThan">
      <formula>0.0000001</formula>
    </cfRule>
  </conditionalFormatting>
  <conditionalFormatting sqref="F17 F29">
    <cfRule type="cellIs" dxfId="755" priority="1075" stopIfTrue="1" operator="equal">
      <formula>0</formula>
    </cfRule>
    <cfRule type="cellIs" dxfId="754" priority="1076" stopIfTrue="1" operator="greaterThan">
      <formula>0.0000001</formula>
    </cfRule>
  </conditionalFormatting>
  <conditionalFormatting sqref="F17 F29">
    <cfRule type="cellIs" dxfId="753" priority="1073" stopIfTrue="1" operator="equal">
      <formula>0</formula>
    </cfRule>
    <cfRule type="cellIs" dxfId="752" priority="1074" stopIfTrue="1" operator="greaterThan">
      <formula>0.0000001</formula>
    </cfRule>
  </conditionalFormatting>
  <conditionalFormatting sqref="K21:P21 K33:P33">
    <cfRule type="cellIs" dxfId="717" priority="337" stopIfTrue="1" operator="equal">
      <formula>0</formula>
    </cfRule>
    <cfRule type="cellIs" dxfId="716" priority="338" stopIfTrue="1" operator="greaterThan">
      <formula>0.0000001</formula>
    </cfRule>
  </conditionalFormatting>
  <conditionalFormatting sqref="K23:P23">
    <cfRule type="cellIs" dxfId="715" priority="225" stopIfTrue="1" operator="equal">
      <formula>0</formula>
    </cfRule>
    <cfRule type="cellIs" dxfId="714" priority="226" stopIfTrue="1" operator="greaterThan">
      <formula>0.0000001</formula>
    </cfRule>
  </conditionalFormatting>
  <conditionalFormatting sqref="K25:P25">
    <cfRule type="cellIs" dxfId="713" priority="113" stopIfTrue="1" operator="equal">
      <formula>0</formula>
    </cfRule>
    <cfRule type="cellIs" dxfId="712" priority="114" stopIfTrue="1" operator="greaterThan">
      <formula>0.0000001</formula>
    </cfRule>
  </conditionalFormatting>
  <conditionalFormatting sqref="G17 G29">
    <cfRule type="cellIs" dxfId="711" priority="1039" stopIfTrue="1" operator="equal">
      <formula>0</formula>
    </cfRule>
    <cfRule type="cellIs" dxfId="710" priority="1040" stopIfTrue="1" operator="greaterThan">
      <formula>0.0000001</formula>
    </cfRule>
  </conditionalFormatting>
  <conditionalFormatting sqref="G17 G29">
    <cfRule type="cellIs" dxfId="709" priority="1037" stopIfTrue="1" operator="equal">
      <formula>0</formula>
    </cfRule>
    <cfRule type="cellIs" dxfId="708" priority="1038" stopIfTrue="1" operator="greaterThan">
      <formula>0.0000001</formula>
    </cfRule>
  </conditionalFormatting>
  <conditionalFormatting sqref="G17 G29">
    <cfRule type="cellIs" dxfId="707" priority="1035" stopIfTrue="1" operator="equal">
      <formula>0</formula>
    </cfRule>
    <cfRule type="cellIs" dxfId="706" priority="1036" stopIfTrue="1" operator="greaterThan">
      <formula>0.0000001</formula>
    </cfRule>
  </conditionalFormatting>
  <conditionalFormatting sqref="G17 G29">
    <cfRule type="cellIs" dxfId="705" priority="1033" stopIfTrue="1" operator="equal">
      <formula>0</formula>
    </cfRule>
    <cfRule type="cellIs" dxfId="704" priority="1034" stopIfTrue="1" operator="greaterThan">
      <formula>0.0000001</formula>
    </cfRule>
  </conditionalFormatting>
  <conditionalFormatting sqref="G17 G29">
    <cfRule type="cellIs" dxfId="703" priority="1031" stopIfTrue="1" operator="equal">
      <formula>0</formula>
    </cfRule>
    <cfRule type="cellIs" dxfId="702" priority="1032" stopIfTrue="1" operator="greaterThan">
      <formula>0.0000001</formula>
    </cfRule>
  </conditionalFormatting>
  <conditionalFormatting sqref="G17 G29">
    <cfRule type="cellIs" dxfId="701" priority="1029" stopIfTrue="1" operator="equal">
      <formula>0</formula>
    </cfRule>
    <cfRule type="cellIs" dxfId="700" priority="1030" stopIfTrue="1" operator="greaterThan">
      <formula>0.0000001</formula>
    </cfRule>
  </conditionalFormatting>
  <conditionalFormatting sqref="G17 G29">
    <cfRule type="cellIs" dxfId="699" priority="1027" stopIfTrue="1" operator="equal">
      <formula>0</formula>
    </cfRule>
    <cfRule type="cellIs" dxfId="698" priority="1028" stopIfTrue="1" operator="greaterThan">
      <formula>0.0000001</formula>
    </cfRule>
  </conditionalFormatting>
  <conditionalFormatting sqref="G17 G29">
    <cfRule type="cellIs" dxfId="697" priority="1025" stopIfTrue="1" operator="equal">
      <formula>0</formula>
    </cfRule>
    <cfRule type="cellIs" dxfId="696" priority="1026" stopIfTrue="1" operator="greaterThan">
      <formula>0.0000001</formula>
    </cfRule>
  </conditionalFormatting>
  <conditionalFormatting sqref="H17 H29">
    <cfRule type="cellIs" dxfId="695" priority="1023" stopIfTrue="1" operator="equal">
      <formula>0</formula>
    </cfRule>
    <cfRule type="cellIs" dxfId="694" priority="1024" stopIfTrue="1" operator="greaterThan">
      <formula>0.0000001</formula>
    </cfRule>
  </conditionalFormatting>
  <conditionalFormatting sqref="H17 H29">
    <cfRule type="cellIs" dxfId="693" priority="1021" stopIfTrue="1" operator="equal">
      <formula>0</formula>
    </cfRule>
    <cfRule type="cellIs" dxfId="692" priority="1022" stopIfTrue="1" operator="greaterThan">
      <formula>0.0000001</formula>
    </cfRule>
  </conditionalFormatting>
  <conditionalFormatting sqref="H17 H29">
    <cfRule type="cellIs" dxfId="691" priority="1019" stopIfTrue="1" operator="equal">
      <formula>0</formula>
    </cfRule>
    <cfRule type="cellIs" dxfId="690" priority="1020" stopIfTrue="1" operator="greaterThan">
      <formula>0.0000001</formula>
    </cfRule>
  </conditionalFormatting>
  <conditionalFormatting sqref="H17 H29">
    <cfRule type="cellIs" dxfId="689" priority="1017" stopIfTrue="1" operator="equal">
      <formula>0</formula>
    </cfRule>
    <cfRule type="cellIs" dxfId="688" priority="1018" stopIfTrue="1" operator="greaterThan">
      <formula>0.0000001</formula>
    </cfRule>
  </conditionalFormatting>
  <conditionalFormatting sqref="H17 H29">
    <cfRule type="cellIs" dxfId="687" priority="1015" stopIfTrue="1" operator="equal">
      <formula>0</formula>
    </cfRule>
    <cfRule type="cellIs" dxfId="686" priority="1016" stopIfTrue="1" operator="greaterThan">
      <formula>0.0000001</formula>
    </cfRule>
  </conditionalFormatting>
  <conditionalFormatting sqref="H17 H29">
    <cfRule type="cellIs" dxfId="685" priority="1013" stopIfTrue="1" operator="equal">
      <formula>0</formula>
    </cfRule>
    <cfRule type="cellIs" dxfId="684" priority="1014" stopIfTrue="1" operator="greaterThan">
      <formula>0.0000001</formula>
    </cfRule>
  </conditionalFormatting>
  <conditionalFormatting sqref="H17 H29">
    <cfRule type="cellIs" dxfId="683" priority="1011" stopIfTrue="1" operator="equal">
      <formula>0</formula>
    </cfRule>
    <cfRule type="cellIs" dxfId="682" priority="1012" stopIfTrue="1" operator="greaterThan">
      <formula>0.0000001</formula>
    </cfRule>
  </conditionalFormatting>
  <conditionalFormatting sqref="H17 H29">
    <cfRule type="cellIs" dxfId="681" priority="1009" stopIfTrue="1" operator="equal">
      <formula>0</formula>
    </cfRule>
    <cfRule type="cellIs" dxfId="680" priority="1010" stopIfTrue="1" operator="greaterThan">
      <formula>0.0000001</formula>
    </cfRule>
  </conditionalFormatting>
  <conditionalFormatting sqref="I17 I29">
    <cfRule type="cellIs" dxfId="647" priority="655" stopIfTrue="1" operator="equal">
      <formula>0</formula>
    </cfRule>
    <cfRule type="cellIs" dxfId="646" priority="656" stopIfTrue="1" operator="greaterThan">
      <formula>0.0000001</formula>
    </cfRule>
  </conditionalFormatting>
  <conditionalFormatting sqref="I17 I29">
    <cfRule type="cellIs" dxfId="645" priority="653" stopIfTrue="1" operator="equal">
      <formula>0</formula>
    </cfRule>
    <cfRule type="cellIs" dxfId="644" priority="654" stopIfTrue="1" operator="greaterThan">
      <formula>0.0000001</formula>
    </cfRule>
  </conditionalFormatting>
  <conditionalFormatting sqref="I17 I29">
    <cfRule type="cellIs" dxfId="643" priority="651" stopIfTrue="1" operator="equal">
      <formula>0</formula>
    </cfRule>
    <cfRule type="cellIs" dxfId="642" priority="652" stopIfTrue="1" operator="greaterThan">
      <formula>0.0000001</formula>
    </cfRule>
  </conditionalFormatting>
  <conditionalFormatting sqref="I17 I29">
    <cfRule type="cellIs" dxfId="641" priority="649" stopIfTrue="1" operator="equal">
      <formula>0</formula>
    </cfRule>
    <cfRule type="cellIs" dxfId="640" priority="650" stopIfTrue="1" operator="greaterThan">
      <formula>0.0000001</formula>
    </cfRule>
  </conditionalFormatting>
  <conditionalFormatting sqref="I17 I29">
    <cfRule type="cellIs" dxfId="639" priority="647" stopIfTrue="1" operator="equal">
      <formula>0</formula>
    </cfRule>
    <cfRule type="cellIs" dxfId="638" priority="648" stopIfTrue="1" operator="greaterThan">
      <formula>0.0000001</formula>
    </cfRule>
  </conditionalFormatting>
  <conditionalFormatting sqref="I17 I29">
    <cfRule type="cellIs" dxfId="637" priority="645" stopIfTrue="1" operator="equal">
      <formula>0</formula>
    </cfRule>
    <cfRule type="cellIs" dxfId="636" priority="646" stopIfTrue="1" operator="greaterThan">
      <formula>0.0000001</formula>
    </cfRule>
  </conditionalFormatting>
  <conditionalFormatting sqref="I17 I29">
    <cfRule type="cellIs" dxfId="635" priority="643" stopIfTrue="1" operator="equal">
      <formula>0</formula>
    </cfRule>
    <cfRule type="cellIs" dxfId="634" priority="644" stopIfTrue="1" operator="greaterThan">
      <formula>0.0000001</formula>
    </cfRule>
  </conditionalFormatting>
  <conditionalFormatting sqref="I17 I29">
    <cfRule type="cellIs" dxfId="633" priority="641" stopIfTrue="1" operator="equal">
      <formula>0</formula>
    </cfRule>
    <cfRule type="cellIs" dxfId="632" priority="642" stopIfTrue="1" operator="greaterThan">
      <formula>0.0000001</formula>
    </cfRule>
  </conditionalFormatting>
  <conditionalFormatting sqref="E19 E31">
    <cfRule type="cellIs" dxfId="631" priority="559" stopIfTrue="1" operator="equal">
      <formula>0</formula>
    </cfRule>
    <cfRule type="cellIs" dxfId="630" priority="560" stopIfTrue="1" operator="greaterThan">
      <formula>0.0000001</formula>
    </cfRule>
  </conditionalFormatting>
  <conditionalFormatting sqref="E19 E31">
    <cfRule type="cellIs" dxfId="629" priority="557" stopIfTrue="1" operator="equal">
      <formula>0</formula>
    </cfRule>
    <cfRule type="cellIs" dxfId="628" priority="558" stopIfTrue="1" operator="greaterThan">
      <formula>0.0000001</formula>
    </cfRule>
  </conditionalFormatting>
  <conditionalFormatting sqref="E19 E31">
    <cfRule type="cellIs" dxfId="627" priority="555" stopIfTrue="1" operator="equal">
      <formula>0</formula>
    </cfRule>
    <cfRule type="cellIs" dxfId="626" priority="556" stopIfTrue="1" operator="greaterThan">
      <formula>0.0000001</formula>
    </cfRule>
  </conditionalFormatting>
  <conditionalFormatting sqref="E19 E31">
    <cfRule type="cellIs" dxfId="625" priority="553" stopIfTrue="1" operator="equal">
      <formula>0</formula>
    </cfRule>
    <cfRule type="cellIs" dxfId="624" priority="554" stopIfTrue="1" operator="greaterThan">
      <formula>0.0000001</formula>
    </cfRule>
  </conditionalFormatting>
  <conditionalFormatting sqref="E19 E31">
    <cfRule type="cellIs" dxfId="623" priority="551" stopIfTrue="1" operator="equal">
      <formula>0</formula>
    </cfRule>
    <cfRule type="cellIs" dxfId="622" priority="552" stopIfTrue="1" operator="greaterThan">
      <formula>0.0000001</formula>
    </cfRule>
  </conditionalFormatting>
  <conditionalFormatting sqref="E19 E31">
    <cfRule type="cellIs" dxfId="621" priority="549" stopIfTrue="1" operator="equal">
      <formula>0</formula>
    </cfRule>
    <cfRule type="cellIs" dxfId="620" priority="550" stopIfTrue="1" operator="greaterThan">
      <formula>0.0000001</formula>
    </cfRule>
  </conditionalFormatting>
  <conditionalFormatting sqref="E19 E31">
    <cfRule type="cellIs" dxfId="619" priority="547" stopIfTrue="1" operator="equal">
      <formula>0</formula>
    </cfRule>
    <cfRule type="cellIs" dxfId="618" priority="548" stopIfTrue="1" operator="greaterThan">
      <formula>0.0000001</formula>
    </cfRule>
  </conditionalFormatting>
  <conditionalFormatting sqref="E19 E31">
    <cfRule type="cellIs" dxfId="617" priority="545" stopIfTrue="1" operator="equal">
      <formula>0</formula>
    </cfRule>
    <cfRule type="cellIs" dxfId="616" priority="546" stopIfTrue="1" operator="greaterThan">
      <formula>0.0000001</formula>
    </cfRule>
  </conditionalFormatting>
  <conditionalFormatting sqref="J17 J29">
    <cfRule type="cellIs" dxfId="615" priority="623" stopIfTrue="1" operator="equal">
      <formula>0</formula>
    </cfRule>
    <cfRule type="cellIs" dxfId="614" priority="624" stopIfTrue="1" operator="greaterThan">
      <formula>0.0000001</formula>
    </cfRule>
  </conditionalFormatting>
  <conditionalFormatting sqref="J17 J29">
    <cfRule type="cellIs" dxfId="613" priority="621" stopIfTrue="1" operator="equal">
      <formula>0</formula>
    </cfRule>
    <cfRule type="cellIs" dxfId="612" priority="622" stopIfTrue="1" operator="greaterThan">
      <formula>0.0000001</formula>
    </cfRule>
  </conditionalFormatting>
  <conditionalFormatting sqref="J17 J29">
    <cfRule type="cellIs" dxfId="611" priority="619" stopIfTrue="1" operator="equal">
      <formula>0</formula>
    </cfRule>
    <cfRule type="cellIs" dxfId="610" priority="620" stopIfTrue="1" operator="greaterThan">
      <formula>0.0000001</formula>
    </cfRule>
  </conditionalFormatting>
  <conditionalFormatting sqref="J17 J29">
    <cfRule type="cellIs" dxfId="609" priority="617" stopIfTrue="1" operator="equal">
      <formula>0</formula>
    </cfRule>
    <cfRule type="cellIs" dxfId="608" priority="618" stopIfTrue="1" operator="greaterThan">
      <formula>0.0000001</formula>
    </cfRule>
  </conditionalFormatting>
  <conditionalFormatting sqref="J17 J29">
    <cfRule type="cellIs" dxfId="607" priority="615" stopIfTrue="1" operator="equal">
      <formula>0</formula>
    </cfRule>
    <cfRule type="cellIs" dxfId="606" priority="616" stopIfTrue="1" operator="greaterThan">
      <formula>0.0000001</formula>
    </cfRule>
  </conditionalFormatting>
  <conditionalFormatting sqref="J17 J29">
    <cfRule type="cellIs" dxfId="605" priority="613" stopIfTrue="1" operator="equal">
      <formula>0</formula>
    </cfRule>
    <cfRule type="cellIs" dxfId="604" priority="614" stopIfTrue="1" operator="greaterThan">
      <formula>0.0000001</formula>
    </cfRule>
  </conditionalFormatting>
  <conditionalFormatting sqref="J17 J29">
    <cfRule type="cellIs" dxfId="603" priority="611" stopIfTrue="1" operator="equal">
      <formula>0</formula>
    </cfRule>
    <cfRule type="cellIs" dxfId="602" priority="612" stopIfTrue="1" operator="greaterThan">
      <formula>0.0000001</formula>
    </cfRule>
  </conditionalFormatting>
  <conditionalFormatting sqref="J17 J29">
    <cfRule type="cellIs" dxfId="601" priority="609" stopIfTrue="1" operator="equal">
      <formula>0</formula>
    </cfRule>
    <cfRule type="cellIs" dxfId="600" priority="610" stopIfTrue="1" operator="greaterThan">
      <formula>0.0000001</formula>
    </cfRule>
  </conditionalFormatting>
  <conditionalFormatting sqref="F19 F31">
    <cfRule type="cellIs" dxfId="583" priority="543" stopIfTrue="1" operator="equal">
      <formula>0</formula>
    </cfRule>
    <cfRule type="cellIs" dxfId="582" priority="544" stopIfTrue="1" operator="greaterThan">
      <formula>0.0000001</formula>
    </cfRule>
  </conditionalFormatting>
  <conditionalFormatting sqref="F19 F31">
    <cfRule type="cellIs" dxfId="581" priority="541" stopIfTrue="1" operator="equal">
      <formula>0</formula>
    </cfRule>
    <cfRule type="cellIs" dxfId="580" priority="542" stopIfTrue="1" operator="greaterThan">
      <formula>0.0000001</formula>
    </cfRule>
  </conditionalFormatting>
  <conditionalFormatting sqref="F19 F31">
    <cfRule type="cellIs" dxfId="579" priority="539" stopIfTrue="1" operator="equal">
      <formula>0</formula>
    </cfRule>
    <cfRule type="cellIs" dxfId="578" priority="540" stopIfTrue="1" operator="greaterThan">
      <formula>0.0000001</formula>
    </cfRule>
  </conditionalFormatting>
  <conditionalFormatting sqref="F19 F31">
    <cfRule type="cellIs" dxfId="577" priority="537" stopIfTrue="1" operator="equal">
      <formula>0</formula>
    </cfRule>
    <cfRule type="cellIs" dxfId="576" priority="538" stopIfTrue="1" operator="greaterThan">
      <formula>0.0000001</formula>
    </cfRule>
  </conditionalFormatting>
  <conditionalFormatting sqref="F19 F31">
    <cfRule type="cellIs" dxfId="575" priority="535" stopIfTrue="1" operator="equal">
      <formula>0</formula>
    </cfRule>
    <cfRule type="cellIs" dxfId="574" priority="536" stopIfTrue="1" operator="greaterThan">
      <formula>0.0000001</formula>
    </cfRule>
  </conditionalFormatting>
  <conditionalFormatting sqref="F19 F31">
    <cfRule type="cellIs" dxfId="573" priority="533" stopIfTrue="1" operator="equal">
      <formula>0</formula>
    </cfRule>
    <cfRule type="cellIs" dxfId="572" priority="534" stopIfTrue="1" operator="greaterThan">
      <formula>0.0000001</formula>
    </cfRule>
  </conditionalFormatting>
  <conditionalFormatting sqref="F19 F31">
    <cfRule type="cellIs" dxfId="571" priority="531" stopIfTrue="1" operator="equal">
      <formula>0</formula>
    </cfRule>
    <cfRule type="cellIs" dxfId="570" priority="532" stopIfTrue="1" operator="greaterThan">
      <formula>0.0000001</formula>
    </cfRule>
  </conditionalFormatting>
  <conditionalFormatting sqref="F19 F31">
    <cfRule type="cellIs" dxfId="569" priority="529" stopIfTrue="1" operator="equal">
      <formula>0</formula>
    </cfRule>
    <cfRule type="cellIs" dxfId="568" priority="530" stopIfTrue="1" operator="greaterThan">
      <formula>0.0000001</formula>
    </cfRule>
  </conditionalFormatting>
  <conditionalFormatting sqref="G19 G31">
    <cfRule type="cellIs" dxfId="567" priority="527" stopIfTrue="1" operator="equal">
      <formula>0</formula>
    </cfRule>
    <cfRule type="cellIs" dxfId="566" priority="528" stopIfTrue="1" operator="greaterThan">
      <formula>0.0000001</formula>
    </cfRule>
  </conditionalFormatting>
  <conditionalFormatting sqref="G19 G31">
    <cfRule type="cellIs" dxfId="565" priority="525" stopIfTrue="1" operator="equal">
      <formula>0</formula>
    </cfRule>
    <cfRule type="cellIs" dxfId="564" priority="526" stopIfTrue="1" operator="greaterThan">
      <formula>0.0000001</formula>
    </cfRule>
  </conditionalFormatting>
  <conditionalFormatting sqref="G19 G31">
    <cfRule type="cellIs" dxfId="563" priority="523" stopIfTrue="1" operator="equal">
      <formula>0</formula>
    </cfRule>
    <cfRule type="cellIs" dxfId="562" priority="524" stopIfTrue="1" operator="greaterThan">
      <formula>0.0000001</formula>
    </cfRule>
  </conditionalFormatting>
  <conditionalFormatting sqref="G19 G31">
    <cfRule type="cellIs" dxfId="561" priority="521" stopIfTrue="1" operator="equal">
      <formula>0</formula>
    </cfRule>
    <cfRule type="cellIs" dxfId="560" priority="522" stopIfTrue="1" operator="greaterThan">
      <formula>0.0000001</formula>
    </cfRule>
  </conditionalFormatting>
  <conditionalFormatting sqref="G19 G31">
    <cfRule type="cellIs" dxfId="559" priority="519" stopIfTrue="1" operator="equal">
      <formula>0</formula>
    </cfRule>
    <cfRule type="cellIs" dxfId="558" priority="520" stopIfTrue="1" operator="greaterThan">
      <formula>0.0000001</formula>
    </cfRule>
  </conditionalFormatting>
  <conditionalFormatting sqref="G19 G31">
    <cfRule type="cellIs" dxfId="557" priority="517" stopIfTrue="1" operator="equal">
      <formula>0</formula>
    </cfRule>
    <cfRule type="cellIs" dxfId="556" priority="518" stopIfTrue="1" operator="greaterThan">
      <formula>0.0000001</formula>
    </cfRule>
  </conditionalFormatting>
  <conditionalFormatting sqref="G19 G31">
    <cfRule type="cellIs" dxfId="555" priority="515" stopIfTrue="1" operator="equal">
      <formula>0</formula>
    </cfRule>
    <cfRule type="cellIs" dxfId="554" priority="516" stopIfTrue="1" operator="greaterThan">
      <formula>0.0000001</formula>
    </cfRule>
  </conditionalFormatting>
  <conditionalFormatting sqref="G19 G31">
    <cfRule type="cellIs" dxfId="553" priority="513" stopIfTrue="1" operator="equal">
      <formula>0</formula>
    </cfRule>
    <cfRule type="cellIs" dxfId="552" priority="514" stopIfTrue="1" operator="greaterThan">
      <formula>0.0000001</formula>
    </cfRule>
  </conditionalFormatting>
  <conditionalFormatting sqref="H19 H31">
    <cfRule type="cellIs" dxfId="551" priority="511" stopIfTrue="1" operator="equal">
      <formula>0</formula>
    </cfRule>
    <cfRule type="cellIs" dxfId="550" priority="512" stopIfTrue="1" operator="greaterThan">
      <formula>0.0000001</formula>
    </cfRule>
  </conditionalFormatting>
  <conditionalFormatting sqref="H19 H31">
    <cfRule type="cellIs" dxfId="549" priority="509" stopIfTrue="1" operator="equal">
      <formula>0</formula>
    </cfRule>
    <cfRule type="cellIs" dxfId="548" priority="510" stopIfTrue="1" operator="greaterThan">
      <formula>0.0000001</formula>
    </cfRule>
  </conditionalFormatting>
  <conditionalFormatting sqref="H19 H31">
    <cfRule type="cellIs" dxfId="547" priority="507" stopIfTrue="1" operator="equal">
      <formula>0</formula>
    </cfRule>
    <cfRule type="cellIs" dxfId="546" priority="508" stopIfTrue="1" operator="greaterThan">
      <formula>0.0000001</formula>
    </cfRule>
  </conditionalFormatting>
  <conditionalFormatting sqref="H19 H31">
    <cfRule type="cellIs" dxfId="545" priority="505" stopIfTrue="1" operator="equal">
      <formula>0</formula>
    </cfRule>
    <cfRule type="cellIs" dxfId="544" priority="506" stopIfTrue="1" operator="greaterThan">
      <formula>0.0000001</formula>
    </cfRule>
  </conditionalFormatting>
  <conditionalFormatting sqref="H19 H31">
    <cfRule type="cellIs" dxfId="543" priority="503" stopIfTrue="1" operator="equal">
      <formula>0</formula>
    </cfRule>
    <cfRule type="cellIs" dxfId="542" priority="504" stopIfTrue="1" operator="greaterThan">
      <formula>0.0000001</formula>
    </cfRule>
  </conditionalFormatting>
  <conditionalFormatting sqref="H19 H31">
    <cfRule type="cellIs" dxfId="541" priority="501" stopIfTrue="1" operator="equal">
      <formula>0</formula>
    </cfRule>
    <cfRule type="cellIs" dxfId="540" priority="502" stopIfTrue="1" operator="greaterThan">
      <formula>0.0000001</formula>
    </cfRule>
  </conditionalFormatting>
  <conditionalFormatting sqref="H19 H31">
    <cfRule type="cellIs" dxfId="539" priority="499" stopIfTrue="1" operator="equal">
      <formula>0</formula>
    </cfRule>
    <cfRule type="cellIs" dxfId="538" priority="500" stopIfTrue="1" operator="greaterThan">
      <formula>0.0000001</formula>
    </cfRule>
  </conditionalFormatting>
  <conditionalFormatting sqref="H19 H31">
    <cfRule type="cellIs" dxfId="537" priority="497" stopIfTrue="1" operator="equal">
      <formula>0</formula>
    </cfRule>
    <cfRule type="cellIs" dxfId="536" priority="498" stopIfTrue="1" operator="greaterThan">
      <formula>0.0000001</formula>
    </cfRule>
  </conditionalFormatting>
  <conditionalFormatting sqref="K17:P17 K29:P29">
    <cfRule type="cellIs" dxfId="519" priority="591" stopIfTrue="1" operator="equal">
      <formula>0</formula>
    </cfRule>
    <cfRule type="cellIs" dxfId="518" priority="592" stopIfTrue="1" operator="greaterThan">
      <formula>0.0000001</formula>
    </cfRule>
  </conditionalFormatting>
  <conditionalFormatting sqref="K17:P17 K29:P29">
    <cfRule type="cellIs" dxfId="517" priority="589" stopIfTrue="1" operator="equal">
      <formula>0</formula>
    </cfRule>
    <cfRule type="cellIs" dxfId="516" priority="590" stopIfTrue="1" operator="greaterThan">
      <formula>0.0000001</formula>
    </cfRule>
  </conditionalFormatting>
  <conditionalFormatting sqref="K17:P17 K29:P29">
    <cfRule type="cellIs" dxfId="515" priority="587" stopIfTrue="1" operator="equal">
      <formula>0</formula>
    </cfRule>
    <cfRule type="cellIs" dxfId="514" priority="588" stopIfTrue="1" operator="greaterThan">
      <formula>0.0000001</formula>
    </cfRule>
  </conditionalFormatting>
  <conditionalFormatting sqref="K17:P17 K29:P29">
    <cfRule type="cellIs" dxfId="513" priority="585" stopIfTrue="1" operator="equal">
      <formula>0</formula>
    </cfRule>
    <cfRule type="cellIs" dxfId="512" priority="586" stopIfTrue="1" operator="greaterThan">
      <formula>0.0000001</formula>
    </cfRule>
  </conditionalFormatting>
  <conditionalFormatting sqref="K17:P17 K29:P29">
    <cfRule type="cellIs" dxfId="511" priority="583" stopIfTrue="1" operator="equal">
      <formula>0</formula>
    </cfRule>
    <cfRule type="cellIs" dxfId="510" priority="584" stopIfTrue="1" operator="greaterThan">
      <formula>0.0000001</formula>
    </cfRule>
  </conditionalFormatting>
  <conditionalFormatting sqref="K17:P17 K29:P29">
    <cfRule type="cellIs" dxfId="509" priority="581" stopIfTrue="1" operator="equal">
      <formula>0</formula>
    </cfRule>
    <cfRule type="cellIs" dxfId="508" priority="582" stopIfTrue="1" operator="greaterThan">
      <formula>0.0000001</formula>
    </cfRule>
  </conditionalFormatting>
  <conditionalFormatting sqref="K17:P17 K29:P29">
    <cfRule type="cellIs" dxfId="507" priority="579" stopIfTrue="1" operator="equal">
      <formula>0</formula>
    </cfRule>
    <cfRule type="cellIs" dxfId="506" priority="580" stopIfTrue="1" operator="greaterThan">
      <formula>0.0000001</formula>
    </cfRule>
  </conditionalFormatting>
  <conditionalFormatting sqref="K17:P17 K29:P29">
    <cfRule type="cellIs" dxfId="505" priority="577" stopIfTrue="1" operator="equal">
      <formula>0</formula>
    </cfRule>
    <cfRule type="cellIs" dxfId="504" priority="578" stopIfTrue="1" operator="greaterThan">
      <formula>0.0000001</formula>
    </cfRule>
  </conditionalFormatting>
  <conditionalFormatting sqref="K19:P19 K31:P31">
    <cfRule type="cellIs" dxfId="489" priority="449" stopIfTrue="1" operator="equal">
      <formula>0</formula>
    </cfRule>
    <cfRule type="cellIs" dxfId="488" priority="450" stopIfTrue="1" operator="greaterThan">
      <formula>0.0000001</formula>
    </cfRule>
  </conditionalFormatting>
  <conditionalFormatting sqref="E21 E33">
    <cfRule type="cellIs" dxfId="487" priority="447" stopIfTrue="1" operator="equal">
      <formula>0</formula>
    </cfRule>
    <cfRule type="cellIs" dxfId="486" priority="448" stopIfTrue="1" operator="greaterThan">
      <formula>0.0000001</formula>
    </cfRule>
  </conditionalFormatting>
  <conditionalFormatting sqref="E21 E33">
    <cfRule type="cellIs" dxfId="485" priority="445" stopIfTrue="1" operator="equal">
      <formula>0</formula>
    </cfRule>
    <cfRule type="cellIs" dxfId="484" priority="446" stopIfTrue="1" operator="greaterThan">
      <formula>0.0000001</formula>
    </cfRule>
  </conditionalFormatting>
  <conditionalFormatting sqref="E21 E33">
    <cfRule type="cellIs" dxfId="483" priority="443" stopIfTrue="1" operator="equal">
      <formula>0</formula>
    </cfRule>
    <cfRule type="cellIs" dxfId="482" priority="444" stopIfTrue="1" operator="greaterThan">
      <formula>0.0000001</formula>
    </cfRule>
  </conditionalFormatting>
  <conditionalFormatting sqref="E21 E33">
    <cfRule type="cellIs" dxfId="481" priority="441" stopIfTrue="1" operator="equal">
      <formula>0</formula>
    </cfRule>
    <cfRule type="cellIs" dxfId="480" priority="442" stopIfTrue="1" operator="greaterThan">
      <formula>0.0000001</formula>
    </cfRule>
  </conditionalFormatting>
  <conditionalFormatting sqref="E21 E33">
    <cfRule type="cellIs" dxfId="479" priority="439" stopIfTrue="1" operator="equal">
      <formula>0</formula>
    </cfRule>
    <cfRule type="cellIs" dxfId="478" priority="440" stopIfTrue="1" operator="greaterThan">
      <formula>0.0000001</formula>
    </cfRule>
  </conditionalFormatting>
  <conditionalFormatting sqref="E21 E33">
    <cfRule type="cellIs" dxfId="477" priority="437" stopIfTrue="1" operator="equal">
      <formula>0</formula>
    </cfRule>
    <cfRule type="cellIs" dxfId="476" priority="438" stopIfTrue="1" operator="greaterThan">
      <formula>0.0000001</formula>
    </cfRule>
  </conditionalFormatting>
  <conditionalFormatting sqref="E21 E33">
    <cfRule type="cellIs" dxfId="475" priority="435" stopIfTrue="1" operator="equal">
      <formula>0</formula>
    </cfRule>
    <cfRule type="cellIs" dxfId="474" priority="436" stopIfTrue="1" operator="greaterThan">
      <formula>0.0000001</formula>
    </cfRule>
  </conditionalFormatting>
  <conditionalFormatting sqref="E21 E33">
    <cfRule type="cellIs" dxfId="473" priority="433" stopIfTrue="1" operator="equal">
      <formula>0</formula>
    </cfRule>
    <cfRule type="cellIs" dxfId="472" priority="434" stopIfTrue="1" operator="greaterThan">
      <formula>0.0000001</formula>
    </cfRule>
  </conditionalFormatting>
  <conditionalFormatting sqref="F21 F33">
    <cfRule type="cellIs" dxfId="471" priority="431" stopIfTrue="1" operator="equal">
      <formula>0</formula>
    </cfRule>
    <cfRule type="cellIs" dxfId="470" priority="432" stopIfTrue="1" operator="greaterThan">
      <formula>0.0000001</formula>
    </cfRule>
  </conditionalFormatting>
  <conditionalFormatting sqref="F21 F33">
    <cfRule type="cellIs" dxfId="469" priority="429" stopIfTrue="1" operator="equal">
      <formula>0</formula>
    </cfRule>
    <cfRule type="cellIs" dxfId="468" priority="430" stopIfTrue="1" operator="greaterThan">
      <formula>0.0000001</formula>
    </cfRule>
  </conditionalFormatting>
  <conditionalFormatting sqref="F21 F33">
    <cfRule type="cellIs" dxfId="467" priority="427" stopIfTrue="1" operator="equal">
      <formula>0</formula>
    </cfRule>
    <cfRule type="cellIs" dxfId="466" priority="428" stopIfTrue="1" operator="greaterThan">
      <formula>0.0000001</formula>
    </cfRule>
  </conditionalFormatting>
  <conditionalFormatting sqref="F21 F33">
    <cfRule type="cellIs" dxfId="465" priority="425" stopIfTrue="1" operator="equal">
      <formula>0</formula>
    </cfRule>
    <cfRule type="cellIs" dxfId="464" priority="426" stopIfTrue="1" operator="greaterThan">
      <formula>0.0000001</formula>
    </cfRule>
  </conditionalFormatting>
  <conditionalFormatting sqref="F21 F33">
    <cfRule type="cellIs" dxfId="463" priority="423" stopIfTrue="1" operator="equal">
      <formula>0</formula>
    </cfRule>
    <cfRule type="cellIs" dxfId="462" priority="424" stopIfTrue="1" operator="greaterThan">
      <formula>0.0000001</formula>
    </cfRule>
  </conditionalFormatting>
  <conditionalFormatting sqref="F21 F33">
    <cfRule type="cellIs" dxfId="461" priority="421" stopIfTrue="1" operator="equal">
      <formula>0</formula>
    </cfRule>
    <cfRule type="cellIs" dxfId="460" priority="422" stopIfTrue="1" operator="greaterThan">
      <formula>0.0000001</formula>
    </cfRule>
  </conditionalFormatting>
  <conditionalFormatting sqref="F21 F33">
    <cfRule type="cellIs" dxfId="459" priority="419" stopIfTrue="1" operator="equal">
      <formula>0</formula>
    </cfRule>
    <cfRule type="cellIs" dxfId="458" priority="420" stopIfTrue="1" operator="greaterThan">
      <formula>0.0000001</formula>
    </cfRule>
  </conditionalFormatting>
  <conditionalFormatting sqref="F21 F33">
    <cfRule type="cellIs" dxfId="457" priority="417" stopIfTrue="1" operator="equal">
      <formula>0</formula>
    </cfRule>
    <cfRule type="cellIs" dxfId="456" priority="418" stopIfTrue="1" operator="greaterThan">
      <formula>0.0000001</formula>
    </cfRule>
  </conditionalFormatting>
  <conditionalFormatting sqref="G21 G33">
    <cfRule type="cellIs" dxfId="455" priority="415" stopIfTrue="1" operator="equal">
      <formula>0</formula>
    </cfRule>
    <cfRule type="cellIs" dxfId="454" priority="416" stopIfTrue="1" operator="greaterThan">
      <formula>0.0000001</formula>
    </cfRule>
  </conditionalFormatting>
  <conditionalFormatting sqref="G21 G33">
    <cfRule type="cellIs" dxfId="453" priority="413" stopIfTrue="1" operator="equal">
      <formula>0</formula>
    </cfRule>
    <cfRule type="cellIs" dxfId="452" priority="414" stopIfTrue="1" operator="greaterThan">
      <formula>0.0000001</formula>
    </cfRule>
  </conditionalFormatting>
  <conditionalFormatting sqref="G21 G33">
    <cfRule type="cellIs" dxfId="451" priority="411" stopIfTrue="1" operator="equal">
      <formula>0</formula>
    </cfRule>
    <cfRule type="cellIs" dxfId="450" priority="412" stopIfTrue="1" operator="greaterThan">
      <formula>0.0000001</formula>
    </cfRule>
  </conditionalFormatting>
  <conditionalFormatting sqref="G21 G33">
    <cfRule type="cellIs" dxfId="449" priority="409" stopIfTrue="1" operator="equal">
      <formula>0</formula>
    </cfRule>
    <cfRule type="cellIs" dxfId="448" priority="410" stopIfTrue="1" operator="greaterThan">
      <formula>0.0000001</formula>
    </cfRule>
  </conditionalFormatting>
  <conditionalFormatting sqref="G21 G33">
    <cfRule type="cellIs" dxfId="447" priority="407" stopIfTrue="1" operator="equal">
      <formula>0</formula>
    </cfRule>
    <cfRule type="cellIs" dxfId="446" priority="408" stopIfTrue="1" operator="greaterThan">
      <formula>0.0000001</formula>
    </cfRule>
  </conditionalFormatting>
  <conditionalFormatting sqref="G21 G33">
    <cfRule type="cellIs" dxfId="445" priority="405" stopIfTrue="1" operator="equal">
      <formula>0</formula>
    </cfRule>
    <cfRule type="cellIs" dxfId="444" priority="406" stopIfTrue="1" operator="greaterThan">
      <formula>0.0000001</formula>
    </cfRule>
  </conditionalFormatting>
  <conditionalFormatting sqref="G21 G33">
    <cfRule type="cellIs" dxfId="443" priority="403" stopIfTrue="1" operator="equal">
      <formula>0</formula>
    </cfRule>
    <cfRule type="cellIs" dxfId="442" priority="404" stopIfTrue="1" operator="greaterThan">
      <formula>0.0000001</formula>
    </cfRule>
  </conditionalFormatting>
  <conditionalFormatting sqref="G21 G33">
    <cfRule type="cellIs" dxfId="441" priority="401" stopIfTrue="1" operator="equal">
      <formula>0</formula>
    </cfRule>
    <cfRule type="cellIs" dxfId="440" priority="402" stopIfTrue="1" operator="greaterThan">
      <formula>0.0000001</formula>
    </cfRule>
  </conditionalFormatting>
  <conditionalFormatting sqref="H21 H33">
    <cfRule type="cellIs" dxfId="439" priority="399" stopIfTrue="1" operator="equal">
      <formula>0</formula>
    </cfRule>
    <cfRule type="cellIs" dxfId="438" priority="400" stopIfTrue="1" operator="greaterThan">
      <formula>0.0000001</formula>
    </cfRule>
  </conditionalFormatting>
  <conditionalFormatting sqref="H21 H33">
    <cfRule type="cellIs" dxfId="437" priority="397" stopIfTrue="1" operator="equal">
      <formula>0</formula>
    </cfRule>
    <cfRule type="cellIs" dxfId="436" priority="398" stopIfTrue="1" operator="greaterThan">
      <formula>0.0000001</formula>
    </cfRule>
  </conditionalFormatting>
  <conditionalFormatting sqref="H21 H33">
    <cfRule type="cellIs" dxfId="435" priority="395" stopIfTrue="1" operator="equal">
      <formula>0</formula>
    </cfRule>
    <cfRule type="cellIs" dxfId="434" priority="396" stopIfTrue="1" operator="greaterThan">
      <formula>0.0000001</formula>
    </cfRule>
  </conditionalFormatting>
  <conditionalFormatting sqref="H21 H33">
    <cfRule type="cellIs" dxfId="433" priority="393" stopIfTrue="1" operator="equal">
      <formula>0</formula>
    </cfRule>
    <cfRule type="cellIs" dxfId="432" priority="394" stopIfTrue="1" operator="greaterThan">
      <formula>0.0000001</formula>
    </cfRule>
  </conditionalFormatting>
  <conditionalFormatting sqref="H21 H33">
    <cfRule type="cellIs" dxfId="431" priority="391" stopIfTrue="1" operator="equal">
      <formula>0</formula>
    </cfRule>
    <cfRule type="cellIs" dxfId="430" priority="392" stopIfTrue="1" operator="greaterThan">
      <formula>0.0000001</formula>
    </cfRule>
  </conditionalFormatting>
  <conditionalFormatting sqref="H21 H33">
    <cfRule type="cellIs" dxfId="429" priority="389" stopIfTrue="1" operator="equal">
      <formula>0</formula>
    </cfRule>
    <cfRule type="cellIs" dxfId="428" priority="390" stopIfTrue="1" operator="greaterThan">
      <formula>0.0000001</formula>
    </cfRule>
  </conditionalFormatting>
  <conditionalFormatting sqref="H21 H33">
    <cfRule type="cellIs" dxfId="427" priority="387" stopIfTrue="1" operator="equal">
      <formula>0</formula>
    </cfRule>
    <cfRule type="cellIs" dxfId="426" priority="388" stopIfTrue="1" operator="greaterThan">
      <formula>0.0000001</formula>
    </cfRule>
  </conditionalFormatting>
  <conditionalFormatting sqref="H21 H33">
    <cfRule type="cellIs" dxfId="425" priority="385" stopIfTrue="1" operator="equal">
      <formula>0</formula>
    </cfRule>
    <cfRule type="cellIs" dxfId="424" priority="386" stopIfTrue="1" operator="greaterThan">
      <formula>0.0000001</formula>
    </cfRule>
  </conditionalFormatting>
  <conditionalFormatting sqref="I19 I31">
    <cfRule type="cellIs" dxfId="423" priority="495" stopIfTrue="1" operator="equal">
      <formula>0</formula>
    </cfRule>
    <cfRule type="cellIs" dxfId="422" priority="496" stopIfTrue="1" operator="greaterThan">
      <formula>0.0000001</formula>
    </cfRule>
  </conditionalFormatting>
  <conditionalFormatting sqref="I19 I31">
    <cfRule type="cellIs" dxfId="421" priority="493" stopIfTrue="1" operator="equal">
      <formula>0</formula>
    </cfRule>
    <cfRule type="cellIs" dxfId="420" priority="494" stopIfTrue="1" operator="greaterThan">
      <formula>0.0000001</formula>
    </cfRule>
  </conditionalFormatting>
  <conditionalFormatting sqref="I19 I31">
    <cfRule type="cellIs" dxfId="419" priority="491" stopIfTrue="1" operator="equal">
      <formula>0</formula>
    </cfRule>
    <cfRule type="cellIs" dxfId="418" priority="492" stopIfTrue="1" operator="greaterThan">
      <formula>0.0000001</formula>
    </cfRule>
  </conditionalFormatting>
  <conditionalFormatting sqref="I19 I31">
    <cfRule type="cellIs" dxfId="417" priority="489" stopIfTrue="1" operator="equal">
      <formula>0</formula>
    </cfRule>
    <cfRule type="cellIs" dxfId="416" priority="490" stopIfTrue="1" operator="greaterThan">
      <formula>0.0000001</formula>
    </cfRule>
  </conditionalFormatting>
  <conditionalFormatting sqref="I19 I31">
    <cfRule type="cellIs" dxfId="415" priority="487" stopIfTrue="1" operator="equal">
      <formula>0</formula>
    </cfRule>
    <cfRule type="cellIs" dxfId="414" priority="488" stopIfTrue="1" operator="greaterThan">
      <formula>0.0000001</formula>
    </cfRule>
  </conditionalFormatting>
  <conditionalFormatting sqref="I19 I31">
    <cfRule type="cellIs" dxfId="413" priority="485" stopIfTrue="1" operator="equal">
      <formula>0</formula>
    </cfRule>
    <cfRule type="cellIs" dxfId="412" priority="486" stopIfTrue="1" operator="greaterThan">
      <formula>0.0000001</formula>
    </cfRule>
  </conditionalFormatting>
  <conditionalFormatting sqref="I19 I31">
    <cfRule type="cellIs" dxfId="411" priority="483" stopIfTrue="1" operator="equal">
      <formula>0</formula>
    </cfRule>
    <cfRule type="cellIs" dxfId="410" priority="484" stopIfTrue="1" operator="greaterThan">
      <formula>0.0000001</formula>
    </cfRule>
  </conditionalFormatting>
  <conditionalFormatting sqref="I19 I31">
    <cfRule type="cellIs" dxfId="409" priority="481" stopIfTrue="1" operator="equal">
      <formula>0</formula>
    </cfRule>
    <cfRule type="cellIs" dxfId="408" priority="482" stopIfTrue="1" operator="greaterThan">
      <formula>0.0000001</formula>
    </cfRule>
  </conditionalFormatting>
  <conditionalFormatting sqref="J19 J31">
    <cfRule type="cellIs" dxfId="407" priority="479" stopIfTrue="1" operator="equal">
      <formula>0</formula>
    </cfRule>
    <cfRule type="cellIs" dxfId="406" priority="480" stopIfTrue="1" operator="greaterThan">
      <formula>0.0000001</formula>
    </cfRule>
  </conditionalFormatting>
  <conditionalFormatting sqref="J19 J31">
    <cfRule type="cellIs" dxfId="405" priority="477" stopIfTrue="1" operator="equal">
      <formula>0</formula>
    </cfRule>
    <cfRule type="cellIs" dxfId="404" priority="478" stopIfTrue="1" operator="greaterThan">
      <formula>0.0000001</formula>
    </cfRule>
  </conditionalFormatting>
  <conditionalFormatting sqref="J19 J31">
    <cfRule type="cellIs" dxfId="403" priority="475" stopIfTrue="1" operator="equal">
      <formula>0</formula>
    </cfRule>
    <cfRule type="cellIs" dxfId="402" priority="476" stopIfTrue="1" operator="greaterThan">
      <formula>0.0000001</formula>
    </cfRule>
  </conditionalFormatting>
  <conditionalFormatting sqref="J19 J31">
    <cfRule type="cellIs" dxfId="401" priority="473" stopIfTrue="1" operator="equal">
      <formula>0</formula>
    </cfRule>
    <cfRule type="cellIs" dxfId="400" priority="474" stopIfTrue="1" operator="greaterThan">
      <formula>0.0000001</formula>
    </cfRule>
  </conditionalFormatting>
  <conditionalFormatting sqref="J19 J31">
    <cfRule type="cellIs" dxfId="399" priority="471" stopIfTrue="1" operator="equal">
      <formula>0</formula>
    </cfRule>
    <cfRule type="cellIs" dxfId="398" priority="472" stopIfTrue="1" operator="greaterThan">
      <formula>0.0000001</formula>
    </cfRule>
  </conditionalFormatting>
  <conditionalFormatting sqref="J19 J31">
    <cfRule type="cellIs" dxfId="397" priority="469" stopIfTrue="1" operator="equal">
      <formula>0</formula>
    </cfRule>
    <cfRule type="cellIs" dxfId="396" priority="470" stopIfTrue="1" operator="greaterThan">
      <formula>0.0000001</formula>
    </cfRule>
  </conditionalFormatting>
  <conditionalFormatting sqref="J19 J31">
    <cfRule type="cellIs" dxfId="395" priority="467" stopIfTrue="1" operator="equal">
      <formula>0</formula>
    </cfRule>
    <cfRule type="cellIs" dxfId="394" priority="468" stopIfTrue="1" operator="greaterThan">
      <formula>0.0000001</formula>
    </cfRule>
  </conditionalFormatting>
  <conditionalFormatting sqref="J19 J31">
    <cfRule type="cellIs" dxfId="393" priority="465" stopIfTrue="1" operator="equal">
      <formula>0</formula>
    </cfRule>
    <cfRule type="cellIs" dxfId="392" priority="466" stopIfTrue="1" operator="greaterThan">
      <formula>0.0000001</formula>
    </cfRule>
  </conditionalFormatting>
  <conditionalFormatting sqref="K19:P19 K31:P31">
    <cfRule type="cellIs" dxfId="391" priority="463" stopIfTrue="1" operator="equal">
      <formula>0</formula>
    </cfRule>
    <cfRule type="cellIs" dxfId="390" priority="464" stopIfTrue="1" operator="greaterThan">
      <formula>0.0000001</formula>
    </cfRule>
  </conditionalFormatting>
  <conditionalFormatting sqref="K19:P19 K31:P31">
    <cfRule type="cellIs" dxfId="389" priority="461" stopIfTrue="1" operator="equal">
      <formula>0</formula>
    </cfRule>
    <cfRule type="cellIs" dxfId="388" priority="462" stopIfTrue="1" operator="greaterThan">
      <formula>0.0000001</formula>
    </cfRule>
  </conditionalFormatting>
  <conditionalFormatting sqref="K19:P19 K31:P31">
    <cfRule type="cellIs" dxfId="387" priority="459" stopIfTrue="1" operator="equal">
      <formula>0</formula>
    </cfRule>
    <cfRule type="cellIs" dxfId="386" priority="460" stopIfTrue="1" operator="greaterThan">
      <formula>0.0000001</formula>
    </cfRule>
  </conditionalFormatting>
  <conditionalFormatting sqref="K19:P19 K31:P31">
    <cfRule type="cellIs" dxfId="385" priority="457" stopIfTrue="1" operator="equal">
      <formula>0</formula>
    </cfRule>
    <cfRule type="cellIs" dxfId="384" priority="458" stopIfTrue="1" operator="greaterThan">
      <formula>0.0000001</formula>
    </cfRule>
  </conditionalFormatting>
  <conditionalFormatting sqref="K19:P19 K31:P31">
    <cfRule type="cellIs" dxfId="383" priority="455" stopIfTrue="1" operator="equal">
      <formula>0</formula>
    </cfRule>
    <cfRule type="cellIs" dxfId="382" priority="456" stopIfTrue="1" operator="greaterThan">
      <formula>0.0000001</formula>
    </cfRule>
  </conditionalFormatting>
  <conditionalFormatting sqref="K19:P19 K31:P31">
    <cfRule type="cellIs" dxfId="381" priority="453" stopIfTrue="1" operator="equal">
      <formula>0</formula>
    </cfRule>
    <cfRule type="cellIs" dxfId="380" priority="454" stopIfTrue="1" operator="greaterThan">
      <formula>0.0000001</formula>
    </cfRule>
  </conditionalFormatting>
  <conditionalFormatting sqref="K19:P19 K31:P31">
    <cfRule type="cellIs" dxfId="379" priority="451" stopIfTrue="1" operator="equal">
      <formula>0</formula>
    </cfRule>
    <cfRule type="cellIs" dxfId="378" priority="452" stopIfTrue="1" operator="greaterThan">
      <formula>0.0000001</formula>
    </cfRule>
  </conditionalFormatting>
  <conditionalFormatting sqref="I21 I33">
    <cfRule type="cellIs" dxfId="377" priority="383" stopIfTrue="1" operator="equal">
      <formula>0</formula>
    </cfRule>
    <cfRule type="cellIs" dxfId="376" priority="384" stopIfTrue="1" operator="greaterThan">
      <formula>0.0000001</formula>
    </cfRule>
  </conditionalFormatting>
  <conditionalFormatting sqref="I21 I33">
    <cfRule type="cellIs" dxfId="375" priority="381" stopIfTrue="1" operator="equal">
      <formula>0</formula>
    </cfRule>
    <cfRule type="cellIs" dxfId="374" priority="382" stopIfTrue="1" operator="greaterThan">
      <formula>0.0000001</formula>
    </cfRule>
  </conditionalFormatting>
  <conditionalFormatting sqref="I21 I33">
    <cfRule type="cellIs" dxfId="373" priority="379" stopIfTrue="1" operator="equal">
      <formula>0</formula>
    </cfRule>
    <cfRule type="cellIs" dxfId="372" priority="380" stopIfTrue="1" operator="greaterThan">
      <formula>0.0000001</formula>
    </cfRule>
  </conditionalFormatting>
  <conditionalFormatting sqref="I21 I33">
    <cfRule type="cellIs" dxfId="371" priority="377" stopIfTrue="1" operator="equal">
      <formula>0</formula>
    </cfRule>
    <cfRule type="cellIs" dxfId="370" priority="378" stopIfTrue="1" operator="greaterThan">
      <formula>0.0000001</formula>
    </cfRule>
  </conditionalFormatting>
  <conditionalFormatting sqref="I21 I33">
    <cfRule type="cellIs" dxfId="369" priority="375" stopIfTrue="1" operator="equal">
      <formula>0</formula>
    </cfRule>
    <cfRule type="cellIs" dxfId="368" priority="376" stopIfTrue="1" operator="greaterThan">
      <formula>0.0000001</formula>
    </cfRule>
  </conditionalFormatting>
  <conditionalFormatting sqref="I21 I33">
    <cfRule type="cellIs" dxfId="367" priority="373" stopIfTrue="1" operator="equal">
      <formula>0</formula>
    </cfRule>
    <cfRule type="cellIs" dxfId="366" priority="374" stopIfTrue="1" operator="greaterThan">
      <formula>0.0000001</formula>
    </cfRule>
  </conditionalFormatting>
  <conditionalFormatting sqref="I21 I33">
    <cfRule type="cellIs" dxfId="365" priority="371" stopIfTrue="1" operator="equal">
      <formula>0</formula>
    </cfRule>
    <cfRule type="cellIs" dxfId="364" priority="372" stopIfTrue="1" operator="greaterThan">
      <formula>0.0000001</formula>
    </cfRule>
  </conditionalFormatting>
  <conditionalFormatting sqref="I21 I33">
    <cfRule type="cellIs" dxfId="363" priority="369" stopIfTrue="1" operator="equal">
      <formula>0</formula>
    </cfRule>
    <cfRule type="cellIs" dxfId="362" priority="370" stopIfTrue="1" operator="greaterThan">
      <formula>0.0000001</formula>
    </cfRule>
  </conditionalFormatting>
  <conditionalFormatting sqref="J21 J33">
    <cfRule type="cellIs" dxfId="361" priority="367" stopIfTrue="1" operator="equal">
      <formula>0</formula>
    </cfRule>
    <cfRule type="cellIs" dxfId="360" priority="368" stopIfTrue="1" operator="greaterThan">
      <formula>0.0000001</formula>
    </cfRule>
  </conditionalFormatting>
  <conditionalFormatting sqref="J21 J33">
    <cfRule type="cellIs" dxfId="359" priority="365" stopIfTrue="1" operator="equal">
      <formula>0</formula>
    </cfRule>
    <cfRule type="cellIs" dxfId="358" priority="366" stopIfTrue="1" operator="greaterThan">
      <formula>0.0000001</formula>
    </cfRule>
  </conditionalFormatting>
  <conditionalFormatting sqref="J21 J33">
    <cfRule type="cellIs" dxfId="357" priority="363" stopIfTrue="1" operator="equal">
      <formula>0</formula>
    </cfRule>
    <cfRule type="cellIs" dxfId="356" priority="364" stopIfTrue="1" operator="greaterThan">
      <formula>0.0000001</formula>
    </cfRule>
  </conditionalFormatting>
  <conditionalFormatting sqref="J21 J33">
    <cfRule type="cellIs" dxfId="355" priority="361" stopIfTrue="1" operator="equal">
      <formula>0</formula>
    </cfRule>
    <cfRule type="cellIs" dxfId="354" priority="362" stopIfTrue="1" operator="greaterThan">
      <formula>0.0000001</formula>
    </cfRule>
  </conditionalFormatting>
  <conditionalFormatting sqref="J21 J33">
    <cfRule type="cellIs" dxfId="353" priority="359" stopIfTrue="1" operator="equal">
      <formula>0</formula>
    </cfRule>
    <cfRule type="cellIs" dxfId="352" priority="360" stopIfTrue="1" operator="greaterThan">
      <formula>0.0000001</formula>
    </cfRule>
  </conditionalFormatting>
  <conditionalFormatting sqref="J21 J33">
    <cfRule type="cellIs" dxfId="351" priority="357" stopIfTrue="1" operator="equal">
      <formula>0</formula>
    </cfRule>
    <cfRule type="cellIs" dxfId="350" priority="358" stopIfTrue="1" operator="greaterThan">
      <formula>0.0000001</formula>
    </cfRule>
  </conditionalFormatting>
  <conditionalFormatting sqref="J21 J33">
    <cfRule type="cellIs" dxfId="349" priority="355" stopIfTrue="1" operator="equal">
      <formula>0</formula>
    </cfRule>
    <cfRule type="cellIs" dxfId="348" priority="356" stopIfTrue="1" operator="greaterThan">
      <formula>0.0000001</formula>
    </cfRule>
  </conditionalFormatting>
  <conditionalFormatting sqref="J21 J33">
    <cfRule type="cellIs" dxfId="347" priority="353" stopIfTrue="1" operator="equal">
      <formula>0</formula>
    </cfRule>
    <cfRule type="cellIs" dxfId="346" priority="354" stopIfTrue="1" operator="greaterThan">
      <formula>0.0000001</formula>
    </cfRule>
  </conditionalFormatting>
  <conditionalFormatting sqref="K21:P21 K33:P33">
    <cfRule type="cellIs" dxfId="345" priority="351" stopIfTrue="1" operator="equal">
      <formula>0</formula>
    </cfRule>
    <cfRule type="cellIs" dxfId="344" priority="352" stopIfTrue="1" operator="greaterThan">
      <formula>0.0000001</formula>
    </cfRule>
  </conditionalFormatting>
  <conditionalFormatting sqref="K21:P21 K33:P33">
    <cfRule type="cellIs" dxfId="343" priority="349" stopIfTrue="1" operator="equal">
      <formula>0</formula>
    </cfRule>
    <cfRule type="cellIs" dxfId="342" priority="350" stopIfTrue="1" operator="greaterThan">
      <formula>0.0000001</formula>
    </cfRule>
  </conditionalFormatting>
  <conditionalFormatting sqref="K21:P21 K33:P33">
    <cfRule type="cellIs" dxfId="341" priority="347" stopIfTrue="1" operator="equal">
      <formula>0</formula>
    </cfRule>
    <cfRule type="cellIs" dxfId="340" priority="348" stopIfTrue="1" operator="greaterThan">
      <formula>0.0000001</formula>
    </cfRule>
  </conditionalFormatting>
  <conditionalFormatting sqref="K21:P21 K33:P33">
    <cfRule type="cellIs" dxfId="339" priority="345" stopIfTrue="1" operator="equal">
      <formula>0</formula>
    </cfRule>
    <cfRule type="cellIs" dxfId="338" priority="346" stopIfTrue="1" operator="greaterThan">
      <formula>0.0000001</formula>
    </cfRule>
  </conditionalFormatting>
  <conditionalFormatting sqref="K21:P21 K33:P33">
    <cfRule type="cellIs" dxfId="337" priority="343" stopIfTrue="1" operator="equal">
      <formula>0</formula>
    </cfRule>
    <cfRule type="cellIs" dxfId="336" priority="344" stopIfTrue="1" operator="greaterThan">
      <formula>0.0000001</formula>
    </cfRule>
  </conditionalFormatting>
  <conditionalFormatting sqref="K21:P21 K33:P33">
    <cfRule type="cellIs" dxfId="335" priority="341" stopIfTrue="1" operator="equal">
      <formula>0</formula>
    </cfRule>
    <cfRule type="cellIs" dxfId="334" priority="342" stopIfTrue="1" operator="greaterThan">
      <formula>0.0000001</formula>
    </cfRule>
  </conditionalFormatting>
  <conditionalFormatting sqref="K21:P21 K33:P33">
    <cfRule type="cellIs" dxfId="333" priority="339" stopIfTrue="1" operator="equal">
      <formula>0</formula>
    </cfRule>
    <cfRule type="cellIs" dxfId="332" priority="340" stopIfTrue="1" operator="greaterThan">
      <formula>0.0000001</formula>
    </cfRule>
  </conditionalFormatting>
  <conditionalFormatting sqref="E23">
    <cfRule type="cellIs" dxfId="331" priority="335" stopIfTrue="1" operator="equal">
      <formula>0</formula>
    </cfRule>
    <cfRule type="cellIs" dxfId="330" priority="336" stopIfTrue="1" operator="greaterThan">
      <formula>0.0000001</formula>
    </cfRule>
  </conditionalFormatting>
  <conditionalFormatting sqref="E23">
    <cfRule type="cellIs" dxfId="329" priority="333" stopIfTrue="1" operator="equal">
      <formula>0</formula>
    </cfRule>
    <cfRule type="cellIs" dxfId="328" priority="334" stopIfTrue="1" operator="greaterThan">
      <formula>0.0000001</formula>
    </cfRule>
  </conditionalFormatting>
  <conditionalFormatting sqref="E23">
    <cfRule type="cellIs" dxfId="327" priority="331" stopIfTrue="1" operator="equal">
      <formula>0</formula>
    </cfRule>
    <cfRule type="cellIs" dxfId="326" priority="332" stopIfTrue="1" operator="greaterThan">
      <formula>0.0000001</formula>
    </cfRule>
  </conditionalFormatting>
  <conditionalFormatting sqref="E23">
    <cfRule type="cellIs" dxfId="325" priority="329" stopIfTrue="1" operator="equal">
      <formula>0</formula>
    </cfRule>
    <cfRule type="cellIs" dxfId="324" priority="330" stopIfTrue="1" operator="greaterThan">
      <formula>0.0000001</formula>
    </cfRule>
  </conditionalFormatting>
  <conditionalFormatting sqref="E23">
    <cfRule type="cellIs" dxfId="323" priority="327" stopIfTrue="1" operator="equal">
      <formula>0</formula>
    </cfRule>
    <cfRule type="cellIs" dxfId="322" priority="328" stopIfTrue="1" operator="greaterThan">
      <formula>0.0000001</formula>
    </cfRule>
  </conditionalFormatting>
  <conditionalFormatting sqref="E23">
    <cfRule type="cellIs" dxfId="321" priority="325" stopIfTrue="1" operator="equal">
      <formula>0</formula>
    </cfRule>
    <cfRule type="cellIs" dxfId="320" priority="326" stopIfTrue="1" operator="greaterThan">
      <formula>0.0000001</formula>
    </cfRule>
  </conditionalFormatting>
  <conditionalFormatting sqref="E23">
    <cfRule type="cellIs" dxfId="319" priority="323" stopIfTrue="1" operator="equal">
      <formula>0</formula>
    </cfRule>
    <cfRule type="cellIs" dxfId="318" priority="324" stopIfTrue="1" operator="greaterThan">
      <formula>0.0000001</formula>
    </cfRule>
  </conditionalFormatting>
  <conditionalFormatting sqref="E23">
    <cfRule type="cellIs" dxfId="317" priority="321" stopIfTrue="1" operator="equal">
      <formula>0</formula>
    </cfRule>
    <cfRule type="cellIs" dxfId="316" priority="322" stopIfTrue="1" operator="greaterThan">
      <formula>0.0000001</formula>
    </cfRule>
  </conditionalFormatting>
  <conditionalFormatting sqref="F23">
    <cfRule type="cellIs" dxfId="315" priority="319" stopIfTrue="1" operator="equal">
      <formula>0</formula>
    </cfRule>
    <cfRule type="cellIs" dxfId="314" priority="320" stopIfTrue="1" operator="greaterThan">
      <formula>0.0000001</formula>
    </cfRule>
  </conditionalFormatting>
  <conditionalFormatting sqref="F23">
    <cfRule type="cellIs" dxfId="313" priority="317" stopIfTrue="1" operator="equal">
      <formula>0</formula>
    </cfRule>
    <cfRule type="cellIs" dxfId="312" priority="318" stopIfTrue="1" operator="greaterThan">
      <formula>0.0000001</formula>
    </cfRule>
  </conditionalFormatting>
  <conditionalFormatting sqref="F23">
    <cfRule type="cellIs" dxfId="311" priority="315" stopIfTrue="1" operator="equal">
      <formula>0</formula>
    </cfRule>
    <cfRule type="cellIs" dxfId="310" priority="316" stopIfTrue="1" operator="greaterThan">
      <formula>0.0000001</formula>
    </cfRule>
  </conditionalFormatting>
  <conditionalFormatting sqref="F23">
    <cfRule type="cellIs" dxfId="309" priority="313" stopIfTrue="1" operator="equal">
      <formula>0</formula>
    </cfRule>
    <cfRule type="cellIs" dxfId="308" priority="314" stopIfTrue="1" operator="greaterThan">
      <formula>0.0000001</formula>
    </cfRule>
  </conditionalFormatting>
  <conditionalFormatting sqref="F23">
    <cfRule type="cellIs" dxfId="307" priority="311" stopIfTrue="1" operator="equal">
      <formula>0</formula>
    </cfRule>
    <cfRule type="cellIs" dxfId="306" priority="312" stopIfTrue="1" operator="greaterThan">
      <formula>0.0000001</formula>
    </cfRule>
  </conditionalFormatting>
  <conditionalFormatting sqref="F23">
    <cfRule type="cellIs" dxfId="305" priority="309" stopIfTrue="1" operator="equal">
      <formula>0</formula>
    </cfRule>
    <cfRule type="cellIs" dxfId="304" priority="310" stopIfTrue="1" operator="greaterThan">
      <formula>0.0000001</formula>
    </cfRule>
  </conditionalFormatting>
  <conditionalFormatting sqref="F23">
    <cfRule type="cellIs" dxfId="303" priority="307" stopIfTrue="1" operator="equal">
      <formula>0</formula>
    </cfRule>
    <cfRule type="cellIs" dxfId="302" priority="308" stopIfTrue="1" operator="greaterThan">
      <formula>0.0000001</formula>
    </cfRule>
  </conditionalFormatting>
  <conditionalFormatting sqref="F23">
    <cfRule type="cellIs" dxfId="301" priority="305" stopIfTrue="1" operator="equal">
      <formula>0</formula>
    </cfRule>
    <cfRule type="cellIs" dxfId="300" priority="306" stopIfTrue="1" operator="greaterThan">
      <formula>0.0000001</formula>
    </cfRule>
  </conditionalFormatting>
  <conditionalFormatting sqref="G23">
    <cfRule type="cellIs" dxfId="299" priority="303" stopIfTrue="1" operator="equal">
      <formula>0</formula>
    </cfRule>
    <cfRule type="cellIs" dxfId="298" priority="304" stopIfTrue="1" operator="greaterThan">
      <formula>0.0000001</formula>
    </cfRule>
  </conditionalFormatting>
  <conditionalFormatting sqref="G23">
    <cfRule type="cellIs" dxfId="297" priority="301" stopIfTrue="1" operator="equal">
      <formula>0</formula>
    </cfRule>
    <cfRule type="cellIs" dxfId="296" priority="302" stopIfTrue="1" operator="greaterThan">
      <formula>0.0000001</formula>
    </cfRule>
  </conditionalFormatting>
  <conditionalFormatting sqref="G23">
    <cfRule type="cellIs" dxfId="295" priority="299" stopIfTrue="1" operator="equal">
      <formula>0</formula>
    </cfRule>
    <cfRule type="cellIs" dxfId="294" priority="300" stopIfTrue="1" operator="greaterThan">
      <formula>0.0000001</formula>
    </cfRule>
  </conditionalFormatting>
  <conditionalFormatting sqref="G23">
    <cfRule type="cellIs" dxfId="293" priority="297" stopIfTrue="1" operator="equal">
      <formula>0</formula>
    </cfRule>
    <cfRule type="cellIs" dxfId="292" priority="298" stopIfTrue="1" operator="greaterThan">
      <formula>0.0000001</formula>
    </cfRule>
  </conditionalFormatting>
  <conditionalFormatting sqref="G23">
    <cfRule type="cellIs" dxfId="291" priority="295" stopIfTrue="1" operator="equal">
      <formula>0</formula>
    </cfRule>
    <cfRule type="cellIs" dxfId="290" priority="296" stopIfTrue="1" operator="greaterThan">
      <formula>0.0000001</formula>
    </cfRule>
  </conditionalFormatting>
  <conditionalFormatting sqref="G23">
    <cfRule type="cellIs" dxfId="289" priority="293" stopIfTrue="1" operator="equal">
      <formula>0</formula>
    </cfRule>
    <cfRule type="cellIs" dxfId="288" priority="294" stopIfTrue="1" operator="greaterThan">
      <formula>0.0000001</formula>
    </cfRule>
  </conditionalFormatting>
  <conditionalFormatting sqref="G23">
    <cfRule type="cellIs" dxfId="287" priority="291" stopIfTrue="1" operator="equal">
      <formula>0</formula>
    </cfRule>
    <cfRule type="cellIs" dxfId="286" priority="292" stopIfTrue="1" operator="greaterThan">
      <formula>0.0000001</formula>
    </cfRule>
  </conditionalFormatting>
  <conditionalFormatting sqref="G23">
    <cfRule type="cellIs" dxfId="285" priority="289" stopIfTrue="1" operator="equal">
      <formula>0</formula>
    </cfRule>
    <cfRule type="cellIs" dxfId="284" priority="290" stopIfTrue="1" operator="greaterThan">
      <formula>0.0000001</formula>
    </cfRule>
  </conditionalFormatting>
  <conditionalFormatting sqref="H23">
    <cfRule type="cellIs" dxfId="283" priority="287" stopIfTrue="1" operator="equal">
      <formula>0</formula>
    </cfRule>
    <cfRule type="cellIs" dxfId="282" priority="288" stopIfTrue="1" operator="greaterThan">
      <formula>0.0000001</formula>
    </cfRule>
  </conditionalFormatting>
  <conditionalFormatting sqref="H23">
    <cfRule type="cellIs" dxfId="281" priority="285" stopIfTrue="1" operator="equal">
      <formula>0</formula>
    </cfRule>
    <cfRule type="cellIs" dxfId="280" priority="286" stopIfTrue="1" operator="greaterThan">
      <formula>0.0000001</formula>
    </cfRule>
  </conditionalFormatting>
  <conditionalFormatting sqref="H23">
    <cfRule type="cellIs" dxfId="279" priority="283" stopIfTrue="1" operator="equal">
      <formula>0</formula>
    </cfRule>
    <cfRule type="cellIs" dxfId="278" priority="284" stopIfTrue="1" operator="greaterThan">
      <formula>0.0000001</formula>
    </cfRule>
  </conditionalFormatting>
  <conditionalFormatting sqref="H23">
    <cfRule type="cellIs" dxfId="277" priority="281" stopIfTrue="1" operator="equal">
      <formula>0</formula>
    </cfRule>
    <cfRule type="cellIs" dxfId="276" priority="282" stopIfTrue="1" operator="greaterThan">
      <formula>0.0000001</formula>
    </cfRule>
  </conditionalFormatting>
  <conditionalFormatting sqref="H23">
    <cfRule type="cellIs" dxfId="275" priority="279" stopIfTrue="1" operator="equal">
      <formula>0</formula>
    </cfRule>
    <cfRule type="cellIs" dxfId="274" priority="280" stopIfTrue="1" operator="greaterThan">
      <formula>0.0000001</formula>
    </cfRule>
  </conditionalFormatting>
  <conditionalFormatting sqref="H23">
    <cfRule type="cellIs" dxfId="273" priority="277" stopIfTrue="1" operator="equal">
      <formula>0</formula>
    </cfRule>
    <cfRule type="cellIs" dxfId="272" priority="278" stopIfTrue="1" operator="greaterThan">
      <formula>0.0000001</formula>
    </cfRule>
  </conditionalFormatting>
  <conditionalFormatting sqref="H23">
    <cfRule type="cellIs" dxfId="271" priority="275" stopIfTrue="1" operator="equal">
      <formula>0</formula>
    </cfRule>
    <cfRule type="cellIs" dxfId="270" priority="276" stopIfTrue="1" operator="greaterThan">
      <formula>0.0000001</formula>
    </cfRule>
  </conditionalFormatting>
  <conditionalFormatting sqref="H23">
    <cfRule type="cellIs" dxfId="269" priority="273" stopIfTrue="1" operator="equal">
      <formula>0</formula>
    </cfRule>
    <cfRule type="cellIs" dxfId="268" priority="274" stopIfTrue="1" operator="greaterThan">
      <formula>0.0000001</formula>
    </cfRule>
  </conditionalFormatting>
  <conditionalFormatting sqref="I23">
    <cfRule type="cellIs" dxfId="267" priority="271" stopIfTrue="1" operator="equal">
      <formula>0</formula>
    </cfRule>
    <cfRule type="cellIs" dxfId="266" priority="272" stopIfTrue="1" operator="greaterThan">
      <formula>0.0000001</formula>
    </cfRule>
  </conditionalFormatting>
  <conditionalFormatting sqref="I23">
    <cfRule type="cellIs" dxfId="265" priority="269" stopIfTrue="1" operator="equal">
      <formula>0</formula>
    </cfRule>
    <cfRule type="cellIs" dxfId="264" priority="270" stopIfTrue="1" operator="greaterThan">
      <formula>0.0000001</formula>
    </cfRule>
  </conditionalFormatting>
  <conditionalFormatting sqref="I23">
    <cfRule type="cellIs" dxfId="263" priority="267" stopIfTrue="1" operator="equal">
      <formula>0</formula>
    </cfRule>
    <cfRule type="cellIs" dxfId="262" priority="268" stopIfTrue="1" operator="greaterThan">
      <formula>0.0000001</formula>
    </cfRule>
  </conditionalFormatting>
  <conditionalFormatting sqref="I23">
    <cfRule type="cellIs" dxfId="261" priority="265" stopIfTrue="1" operator="equal">
      <formula>0</formula>
    </cfRule>
    <cfRule type="cellIs" dxfId="260" priority="266" stopIfTrue="1" operator="greaterThan">
      <formula>0.0000001</formula>
    </cfRule>
  </conditionalFormatting>
  <conditionalFormatting sqref="I23">
    <cfRule type="cellIs" dxfId="259" priority="263" stopIfTrue="1" operator="equal">
      <formula>0</formula>
    </cfRule>
    <cfRule type="cellIs" dxfId="258" priority="264" stopIfTrue="1" operator="greaterThan">
      <formula>0.0000001</formula>
    </cfRule>
  </conditionalFormatting>
  <conditionalFormatting sqref="I23">
    <cfRule type="cellIs" dxfId="257" priority="261" stopIfTrue="1" operator="equal">
      <formula>0</formula>
    </cfRule>
    <cfRule type="cellIs" dxfId="256" priority="262" stopIfTrue="1" operator="greaterThan">
      <formula>0.0000001</formula>
    </cfRule>
  </conditionalFormatting>
  <conditionalFormatting sqref="I23">
    <cfRule type="cellIs" dxfId="255" priority="259" stopIfTrue="1" operator="equal">
      <formula>0</formula>
    </cfRule>
    <cfRule type="cellIs" dxfId="254" priority="260" stopIfTrue="1" operator="greaterThan">
      <formula>0.0000001</formula>
    </cfRule>
  </conditionalFormatting>
  <conditionalFormatting sqref="I23">
    <cfRule type="cellIs" dxfId="253" priority="257" stopIfTrue="1" operator="equal">
      <formula>0</formula>
    </cfRule>
    <cfRule type="cellIs" dxfId="252" priority="258" stopIfTrue="1" operator="greaterThan">
      <formula>0.0000001</formula>
    </cfRule>
  </conditionalFormatting>
  <conditionalFormatting sqref="J23">
    <cfRule type="cellIs" dxfId="251" priority="255" stopIfTrue="1" operator="equal">
      <formula>0</formula>
    </cfRule>
    <cfRule type="cellIs" dxfId="250" priority="256" stopIfTrue="1" operator="greaterThan">
      <formula>0.0000001</formula>
    </cfRule>
  </conditionalFormatting>
  <conditionalFormatting sqref="J23">
    <cfRule type="cellIs" dxfId="249" priority="253" stopIfTrue="1" operator="equal">
      <formula>0</formula>
    </cfRule>
    <cfRule type="cellIs" dxfId="248" priority="254" stopIfTrue="1" operator="greaterThan">
      <formula>0.0000001</formula>
    </cfRule>
  </conditionalFormatting>
  <conditionalFormatting sqref="J23">
    <cfRule type="cellIs" dxfId="247" priority="251" stopIfTrue="1" operator="equal">
      <formula>0</formula>
    </cfRule>
    <cfRule type="cellIs" dxfId="246" priority="252" stopIfTrue="1" operator="greaterThan">
      <formula>0.0000001</formula>
    </cfRule>
  </conditionalFormatting>
  <conditionalFormatting sqref="J23">
    <cfRule type="cellIs" dxfId="245" priority="249" stopIfTrue="1" operator="equal">
      <formula>0</formula>
    </cfRule>
    <cfRule type="cellIs" dxfId="244" priority="250" stopIfTrue="1" operator="greaterThan">
      <formula>0.0000001</formula>
    </cfRule>
  </conditionalFormatting>
  <conditionalFormatting sqref="J23">
    <cfRule type="cellIs" dxfId="243" priority="247" stopIfTrue="1" operator="equal">
      <formula>0</formula>
    </cfRule>
    <cfRule type="cellIs" dxfId="242" priority="248" stopIfTrue="1" operator="greaterThan">
      <formula>0.0000001</formula>
    </cfRule>
  </conditionalFormatting>
  <conditionalFormatting sqref="J23">
    <cfRule type="cellIs" dxfId="241" priority="245" stopIfTrue="1" operator="equal">
      <formula>0</formula>
    </cfRule>
    <cfRule type="cellIs" dxfId="240" priority="246" stopIfTrue="1" operator="greaterThan">
      <formula>0.0000001</formula>
    </cfRule>
  </conditionalFormatting>
  <conditionalFormatting sqref="J23">
    <cfRule type="cellIs" dxfId="239" priority="243" stopIfTrue="1" operator="equal">
      <formula>0</formula>
    </cfRule>
    <cfRule type="cellIs" dxfId="238" priority="244" stopIfTrue="1" operator="greaterThan">
      <formula>0.0000001</formula>
    </cfRule>
  </conditionalFormatting>
  <conditionalFormatting sqref="J23">
    <cfRule type="cellIs" dxfId="237" priority="241" stopIfTrue="1" operator="equal">
      <formula>0</formula>
    </cfRule>
    <cfRule type="cellIs" dxfId="236" priority="242" stopIfTrue="1" operator="greaterThan">
      <formula>0.0000001</formula>
    </cfRule>
  </conditionalFormatting>
  <conditionalFormatting sqref="K23:P23">
    <cfRule type="cellIs" dxfId="235" priority="239" stopIfTrue="1" operator="equal">
      <formula>0</formula>
    </cfRule>
    <cfRule type="cellIs" dxfId="234" priority="240" stopIfTrue="1" operator="greaterThan">
      <formula>0.0000001</formula>
    </cfRule>
  </conditionalFormatting>
  <conditionalFormatting sqref="K23:P23">
    <cfRule type="cellIs" dxfId="233" priority="237" stopIfTrue="1" operator="equal">
      <formula>0</formula>
    </cfRule>
    <cfRule type="cellIs" dxfId="232" priority="238" stopIfTrue="1" operator="greaterThan">
      <formula>0.0000001</formula>
    </cfRule>
  </conditionalFormatting>
  <conditionalFormatting sqref="K23:P23">
    <cfRule type="cellIs" dxfId="231" priority="235" stopIfTrue="1" operator="equal">
      <formula>0</formula>
    </cfRule>
    <cfRule type="cellIs" dxfId="230" priority="236" stopIfTrue="1" operator="greaterThan">
      <formula>0.0000001</formula>
    </cfRule>
  </conditionalFormatting>
  <conditionalFormatting sqref="K23:P23">
    <cfRule type="cellIs" dxfId="229" priority="233" stopIfTrue="1" operator="equal">
      <formula>0</formula>
    </cfRule>
    <cfRule type="cellIs" dxfId="228" priority="234" stopIfTrue="1" operator="greaterThan">
      <formula>0.0000001</formula>
    </cfRule>
  </conditionalFormatting>
  <conditionalFormatting sqref="K23:P23">
    <cfRule type="cellIs" dxfId="227" priority="231" stopIfTrue="1" operator="equal">
      <formula>0</formula>
    </cfRule>
    <cfRule type="cellIs" dxfId="226" priority="232" stopIfTrue="1" operator="greaterThan">
      <formula>0.0000001</formula>
    </cfRule>
  </conditionalFormatting>
  <conditionalFormatting sqref="K23:P23">
    <cfRule type="cellIs" dxfId="225" priority="229" stopIfTrue="1" operator="equal">
      <formula>0</formula>
    </cfRule>
    <cfRule type="cellIs" dxfId="224" priority="230" stopIfTrue="1" operator="greaterThan">
      <formula>0.0000001</formula>
    </cfRule>
  </conditionalFormatting>
  <conditionalFormatting sqref="K23:P23">
    <cfRule type="cellIs" dxfId="223" priority="227" stopIfTrue="1" operator="equal">
      <formula>0</formula>
    </cfRule>
    <cfRule type="cellIs" dxfId="222" priority="228" stopIfTrue="1" operator="greaterThan">
      <formula>0.0000001</formula>
    </cfRule>
  </conditionalFormatting>
  <conditionalFormatting sqref="E25">
    <cfRule type="cellIs" dxfId="221" priority="223" stopIfTrue="1" operator="equal">
      <formula>0</formula>
    </cfRule>
    <cfRule type="cellIs" dxfId="220" priority="224" stopIfTrue="1" operator="greaterThan">
      <formula>0.0000001</formula>
    </cfRule>
  </conditionalFormatting>
  <conditionalFormatting sqref="E25">
    <cfRule type="cellIs" dxfId="219" priority="221" stopIfTrue="1" operator="equal">
      <formula>0</formula>
    </cfRule>
    <cfRule type="cellIs" dxfId="218" priority="222" stopIfTrue="1" operator="greaterThan">
      <formula>0.0000001</formula>
    </cfRule>
  </conditionalFormatting>
  <conditionalFormatting sqref="E25">
    <cfRule type="cellIs" dxfId="217" priority="219" stopIfTrue="1" operator="equal">
      <formula>0</formula>
    </cfRule>
    <cfRule type="cellIs" dxfId="216" priority="220" stopIfTrue="1" operator="greaterThan">
      <formula>0.0000001</formula>
    </cfRule>
  </conditionalFormatting>
  <conditionalFormatting sqref="E25">
    <cfRule type="cellIs" dxfId="215" priority="217" stopIfTrue="1" operator="equal">
      <formula>0</formula>
    </cfRule>
    <cfRule type="cellIs" dxfId="214" priority="218" stopIfTrue="1" operator="greaterThan">
      <formula>0.0000001</formula>
    </cfRule>
  </conditionalFormatting>
  <conditionalFormatting sqref="E25">
    <cfRule type="cellIs" dxfId="213" priority="215" stopIfTrue="1" operator="equal">
      <formula>0</formula>
    </cfRule>
    <cfRule type="cellIs" dxfId="212" priority="216" stopIfTrue="1" operator="greaterThan">
      <formula>0.0000001</formula>
    </cfRule>
  </conditionalFormatting>
  <conditionalFormatting sqref="E25">
    <cfRule type="cellIs" dxfId="211" priority="213" stopIfTrue="1" operator="equal">
      <formula>0</formula>
    </cfRule>
    <cfRule type="cellIs" dxfId="210" priority="214" stopIfTrue="1" operator="greaterThan">
      <formula>0.0000001</formula>
    </cfRule>
  </conditionalFormatting>
  <conditionalFormatting sqref="E25">
    <cfRule type="cellIs" dxfId="209" priority="211" stopIfTrue="1" operator="equal">
      <formula>0</formula>
    </cfRule>
    <cfRule type="cellIs" dxfId="208" priority="212" stopIfTrue="1" operator="greaterThan">
      <formula>0.0000001</formula>
    </cfRule>
  </conditionalFormatting>
  <conditionalFormatting sqref="E25">
    <cfRule type="cellIs" dxfId="207" priority="209" stopIfTrue="1" operator="equal">
      <formula>0</formula>
    </cfRule>
    <cfRule type="cellIs" dxfId="206" priority="210" stopIfTrue="1" operator="greaterThan">
      <formula>0.0000001</formula>
    </cfRule>
  </conditionalFormatting>
  <conditionalFormatting sqref="F25">
    <cfRule type="cellIs" dxfId="205" priority="207" stopIfTrue="1" operator="equal">
      <formula>0</formula>
    </cfRule>
    <cfRule type="cellIs" dxfId="204" priority="208" stopIfTrue="1" operator="greaterThan">
      <formula>0.0000001</formula>
    </cfRule>
  </conditionalFormatting>
  <conditionalFormatting sqref="F25">
    <cfRule type="cellIs" dxfId="203" priority="205" stopIfTrue="1" operator="equal">
      <formula>0</formula>
    </cfRule>
    <cfRule type="cellIs" dxfId="202" priority="206" stopIfTrue="1" operator="greaterThan">
      <formula>0.0000001</formula>
    </cfRule>
  </conditionalFormatting>
  <conditionalFormatting sqref="F25">
    <cfRule type="cellIs" dxfId="201" priority="203" stopIfTrue="1" operator="equal">
      <formula>0</formula>
    </cfRule>
    <cfRule type="cellIs" dxfId="200" priority="204" stopIfTrue="1" operator="greaterThan">
      <formula>0.0000001</formula>
    </cfRule>
  </conditionalFormatting>
  <conditionalFormatting sqref="F25">
    <cfRule type="cellIs" dxfId="199" priority="201" stopIfTrue="1" operator="equal">
      <formula>0</formula>
    </cfRule>
    <cfRule type="cellIs" dxfId="198" priority="202" stopIfTrue="1" operator="greaterThan">
      <formula>0.0000001</formula>
    </cfRule>
  </conditionalFormatting>
  <conditionalFormatting sqref="F25">
    <cfRule type="cellIs" dxfId="197" priority="199" stopIfTrue="1" operator="equal">
      <formula>0</formula>
    </cfRule>
    <cfRule type="cellIs" dxfId="196" priority="200" stopIfTrue="1" operator="greaterThan">
      <formula>0.0000001</formula>
    </cfRule>
  </conditionalFormatting>
  <conditionalFormatting sqref="F25">
    <cfRule type="cellIs" dxfId="195" priority="197" stopIfTrue="1" operator="equal">
      <formula>0</formula>
    </cfRule>
    <cfRule type="cellIs" dxfId="194" priority="198" stopIfTrue="1" operator="greaterThan">
      <formula>0.0000001</formula>
    </cfRule>
  </conditionalFormatting>
  <conditionalFormatting sqref="F25">
    <cfRule type="cellIs" dxfId="193" priority="195" stopIfTrue="1" operator="equal">
      <formula>0</formula>
    </cfRule>
    <cfRule type="cellIs" dxfId="192" priority="196" stopIfTrue="1" operator="greaterThan">
      <formula>0.0000001</formula>
    </cfRule>
  </conditionalFormatting>
  <conditionalFormatting sqref="F25">
    <cfRule type="cellIs" dxfId="191" priority="193" stopIfTrue="1" operator="equal">
      <formula>0</formula>
    </cfRule>
    <cfRule type="cellIs" dxfId="190" priority="194" stopIfTrue="1" operator="greaterThan">
      <formula>0.0000001</formula>
    </cfRule>
  </conditionalFormatting>
  <conditionalFormatting sqref="G25">
    <cfRule type="cellIs" dxfId="189" priority="191" stopIfTrue="1" operator="equal">
      <formula>0</formula>
    </cfRule>
    <cfRule type="cellIs" dxfId="188" priority="192" stopIfTrue="1" operator="greaterThan">
      <formula>0.0000001</formula>
    </cfRule>
  </conditionalFormatting>
  <conditionalFormatting sqref="G25">
    <cfRule type="cellIs" dxfId="187" priority="189" stopIfTrue="1" operator="equal">
      <formula>0</formula>
    </cfRule>
    <cfRule type="cellIs" dxfId="186" priority="190" stopIfTrue="1" operator="greaterThan">
      <formula>0.0000001</formula>
    </cfRule>
  </conditionalFormatting>
  <conditionalFormatting sqref="G25">
    <cfRule type="cellIs" dxfId="185" priority="187" stopIfTrue="1" operator="equal">
      <formula>0</formula>
    </cfRule>
    <cfRule type="cellIs" dxfId="184" priority="188" stopIfTrue="1" operator="greaterThan">
      <formula>0.0000001</formula>
    </cfRule>
  </conditionalFormatting>
  <conditionalFormatting sqref="G25">
    <cfRule type="cellIs" dxfId="183" priority="185" stopIfTrue="1" operator="equal">
      <formula>0</formula>
    </cfRule>
    <cfRule type="cellIs" dxfId="182" priority="186" stopIfTrue="1" operator="greaterThan">
      <formula>0.0000001</formula>
    </cfRule>
  </conditionalFormatting>
  <conditionalFormatting sqref="G25">
    <cfRule type="cellIs" dxfId="181" priority="183" stopIfTrue="1" operator="equal">
      <formula>0</formula>
    </cfRule>
    <cfRule type="cellIs" dxfId="180" priority="184" stopIfTrue="1" operator="greaterThan">
      <formula>0.0000001</formula>
    </cfRule>
  </conditionalFormatting>
  <conditionalFormatting sqref="G25">
    <cfRule type="cellIs" dxfId="179" priority="181" stopIfTrue="1" operator="equal">
      <formula>0</formula>
    </cfRule>
    <cfRule type="cellIs" dxfId="178" priority="182" stopIfTrue="1" operator="greaterThan">
      <formula>0.0000001</formula>
    </cfRule>
  </conditionalFormatting>
  <conditionalFormatting sqref="G25">
    <cfRule type="cellIs" dxfId="177" priority="179" stopIfTrue="1" operator="equal">
      <formula>0</formula>
    </cfRule>
    <cfRule type="cellIs" dxfId="176" priority="180" stopIfTrue="1" operator="greaterThan">
      <formula>0.0000001</formula>
    </cfRule>
  </conditionalFormatting>
  <conditionalFormatting sqref="G25">
    <cfRule type="cellIs" dxfId="175" priority="177" stopIfTrue="1" operator="equal">
      <formula>0</formula>
    </cfRule>
    <cfRule type="cellIs" dxfId="174" priority="178" stopIfTrue="1" operator="greaterThan">
      <formula>0.0000001</formula>
    </cfRule>
  </conditionalFormatting>
  <conditionalFormatting sqref="H25">
    <cfRule type="cellIs" dxfId="173" priority="175" stopIfTrue="1" operator="equal">
      <formula>0</formula>
    </cfRule>
    <cfRule type="cellIs" dxfId="172" priority="176" stopIfTrue="1" operator="greaterThan">
      <formula>0.0000001</formula>
    </cfRule>
  </conditionalFormatting>
  <conditionalFormatting sqref="H25">
    <cfRule type="cellIs" dxfId="171" priority="173" stopIfTrue="1" operator="equal">
      <formula>0</formula>
    </cfRule>
    <cfRule type="cellIs" dxfId="170" priority="174" stopIfTrue="1" operator="greaterThan">
      <formula>0.0000001</formula>
    </cfRule>
  </conditionalFormatting>
  <conditionalFormatting sqref="H25">
    <cfRule type="cellIs" dxfId="169" priority="171" stopIfTrue="1" operator="equal">
      <formula>0</formula>
    </cfRule>
    <cfRule type="cellIs" dxfId="168" priority="172" stopIfTrue="1" operator="greaterThan">
      <formula>0.0000001</formula>
    </cfRule>
  </conditionalFormatting>
  <conditionalFormatting sqref="H25">
    <cfRule type="cellIs" dxfId="167" priority="169" stopIfTrue="1" operator="equal">
      <formula>0</formula>
    </cfRule>
    <cfRule type="cellIs" dxfId="166" priority="170" stopIfTrue="1" operator="greaterThan">
      <formula>0.0000001</formula>
    </cfRule>
  </conditionalFormatting>
  <conditionalFormatting sqref="H25">
    <cfRule type="cellIs" dxfId="165" priority="167" stopIfTrue="1" operator="equal">
      <formula>0</formula>
    </cfRule>
    <cfRule type="cellIs" dxfId="164" priority="168" stopIfTrue="1" operator="greaterThan">
      <formula>0.0000001</formula>
    </cfRule>
  </conditionalFormatting>
  <conditionalFormatting sqref="H25">
    <cfRule type="cellIs" dxfId="163" priority="165" stopIfTrue="1" operator="equal">
      <formula>0</formula>
    </cfRule>
    <cfRule type="cellIs" dxfId="162" priority="166" stopIfTrue="1" operator="greaterThan">
      <formula>0.0000001</formula>
    </cfRule>
  </conditionalFormatting>
  <conditionalFormatting sqref="H25">
    <cfRule type="cellIs" dxfId="161" priority="163" stopIfTrue="1" operator="equal">
      <formula>0</formula>
    </cfRule>
    <cfRule type="cellIs" dxfId="160" priority="164" stopIfTrue="1" operator="greaterThan">
      <formula>0.0000001</formula>
    </cfRule>
  </conditionalFormatting>
  <conditionalFormatting sqref="H25">
    <cfRule type="cellIs" dxfId="159" priority="161" stopIfTrue="1" operator="equal">
      <formula>0</formula>
    </cfRule>
    <cfRule type="cellIs" dxfId="158" priority="162" stopIfTrue="1" operator="greaterThan">
      <formula>0.0000001</formula>
    </cfRule>
  </conditionalFormatting>
  <conditionalFormatting sqref="I25">
    <cfRule type="cellIs" dxfId="157" priority="159" stopIfTrue="1" operator="equal">
      <formula>0</formula>
    </cfRule>
    <cfRule type="cellIs" dxfId="156" priority="160" stopIfTrue="1" operator="greaterThan">
      <formula>0.0000001</formula>
    </cfRule>
  </conditionalFormatting>
  <conditionalFormatting sqref="I25">
    <cfRule type="cellIs" dxfId="155" priority="157" stopIfTrue="1" operator="equal">
      <formula>0</formula>
    </cfRule>
    <cfRule type="cellIs" dxfId="154" priority="158" stopIfTrue="1" operator="greaterThan">
      <formula>0.0000001</formula>
    </cfRule>
  </conditionalFormatting>
  <conditionalFormatting sqref="I25">
    <cfRule type="cellIs" dxfId="153" priority="155" stopIfTrue="1" operator="equal">
      <formula>0</formula>
    </cfRule>
    <cfRule type="cellIs" dxfId="152" priority="156" stopIfTrue="1" operator="greaterThan">
      <formula>0.0000001</formula>
    </cfRule>
  </conditionalFormatting>
  <conditionalFormatting sqref="I25">
    <cfRule type="cellIs" dxfId="151" priority="153" stopIfTrue="1" operator="equal">
      <formula>0</formula>
    </cfRule>
    <cfRule type="cellIs" dxfId="150" priority="154" stopIfTrue="1" operator="greaterThan">
      <formula>0.0000001</formula>
    </cfRule>
  </conditionalFormatting>
  <conditionalFormatting sqref="I25">
    <cfRule type="cellIs" dxfId="149" priority="151" stopIfTrue="1" operator="equal">
      <formula>0</formula>
    </cfRule>
    <cfRule type="cellIs" dxfId="148" priority="152" stopIfTrue="1" operator="greaterThan">
      <formula>0.0000001</formula>
    </cfRule>
  </conditionalFormatting>
  <conditionalFormatting sqref="I25">
    <cfRule type="cellIs" dxfId="147" priority="149" stopIfTrue="1" operator="equal">
      <formula>0</formula>
    </cfRule>
    <cfRule type="cellIs" dxfId="146" priority="150" stopIfTrue="1" operator="greaterThan">
      <formula>0.0000001</formula>
    </cfRule>
  </conditionalFormatting>
  <conditionalFormatting sqref="I25">
    <cfRule type="cellIs" dxfId="145" priority="147" stopIfTrue="1" operator="equal">
      <formula>0</formula>
    </cfRule>
    <cfRule type="cellIs" dxfId="144" priority="148" stopIfTrue="1" operator="greaterThan">
      <formula>0.0000001</formula>
    </cfRule>
  </conditionalFormatting>
  <conditionalFormatting sqref="I25">
    <cfRule type="cellIs" dxfId="143" priority="145" stopIfTrue="1" operator="equal">
      <formula>0</formula>
    </cfRule>
    <cfRule type="cellIs" dxfId="142" priority="146" stopIfTrue="1" operator="greaterThan">
      <formula>0.0000001</formula>
    </cfRule>
  </conditionalFormatting>
  <conditionalFormatting sqref="J25">
    <cfRule type="cellIs" dxfId="141" priority="143" stopIfTrue="1" operator="equal">
      <formula>0</formula>
    </cfRule>
    <cfRule type="cellIs" dxfId="140" priority="144" stopIfTrue="1" operator="greaterThan">
      <formula>0.0000001</formula>
    </cfRule>
  </conditionalFormatting>
  <conditionalFormatting sqref="J25">
    <cfRule type="cellIs" dxfId="139" priority="141" stopIfTrue="1" operator="equal">
      <formula>0</formula>
    </cfRule>
    <cfRule type="cellIs" dxfId="138" priority="142" stopIfTrue="1" operator="greaterThan">
      <formula>0.0000001</formula>
    </cfRule>
  </conditionalFormatting>
  <conditionalFormatting sqref="J25">
    <cfRule type="cellIs" dxfId="137" priority="139" stopIfTrue="1" operator="equal">
      <formula>0</formula>
    </cfRule>
    <cfRule type="cellIs" dxfId="136" priority="140" stopIfTrue="1" operator="greaterThan">
      <formula>0.0000001</formula>
    </cfRule>
  </conditionalFormatting>
  <conditionalFormatting sqref="J25">
    <cfRule type="cellIs" dxfId="135" priority="137" stopIfTrue="1" operator="equal">
      <formula>0</formula>
    </cfRule>
    <cfRule type="cellIs" dxfId="134" priority="138" stopIfTrue="1" operator="greaterThan">
      <formula>0.0000001</formula>
    </cfRule>
  </conditionalFormatting>
  <conditionalFormatting sqref="J25">
    <cfRule type="cellIs" dxfId="133" priority="135" stopIfTrue="1" operator="equal">
      <formula>0</formula>
    </cfRule>
    <cfRule type="cellIs" dxfId="132" priority="136" stopIfTrue="1" operator="greaterThan">
      <formula>0.0000001</formula>
    </cfRule>
  </conditionalFormatting>
  <conditionalFormatting sqref="J25">
    <cfRule type="cellIs" dxfId="131" priority="133" stopIfTrue="1" operator="equal">
      <formula>0</formula>
    </cfRule>
    <cfRule type="cellIs" dxfId="130" priority="134" stopIfTrue="1" operator="greaterThan">
      <formula>0.0000001</formula>
    </cfRule>
  </conditionalFormatting>
  <conditionalFormatting sqref="J25">
    <cfRule type="cellIs" dxfId="129" priority="131" stopIfTrue="1" operator="equal">
      <formula>0</formula>
    </cfRule>
    <cfRule type="cellIs" dxfId="128" priority="132" stopIfTrue="1" operator="greaterThan">
      <formula>0.0000001</formula>
    </cfRule>
  </conditionalFormatting>
  <conditionalFormatting sqref="J25">
    <cfRule type="cellIs" dxfId="127" priority="129" stopIfTrue="1" operator="equal">
      <formula>0</formula>
    </cfRule>
    <cfRule type="cellIs" dxfId="126" priority="130" stopIfTrue="1" operator="greaterThan">
      <formula>0.0000001</formula>
    </cfRule>
  </conditionalFormatting>
  <conditionalFormatting sqref="K25:P25">
    <cfRule type="cellIs" dxfId="125" priority="127" stopIfTrue="1" operator="equal">
      <formula>0</formula>
    </cfRule>
    <cfRule type="cellIs" dxfId="124" priority="128" stopIfTrue="1" operator="greaterThan">
      <formula>0.0000001</formula>
    </cfRule>
  </conditionalFormatting>
  <conditionalFormatting sqref="K25:P25">
    <cfRule type="cellIs" dxfId="123" priority="125" stopIfTrue="1" operator="equal">
      <formula>0</formula>
    </cfRule>
    <cfRule type="cellIs" dxfId="122" priority="126" stopIfTrue="1" operator="greaterThan">
      <formula>0.0000001</formula>
    </cfRule>
  </conditionalFormatting>
  <conditionalFormatting sqref="K25:P25">
    <cfRule type="cellIs" dxfId="121" priority="123" stopIfTrue="1" operator="equal">
      <formula>0</formula>
    </cfRule>
    <cfRule type="cellIs" dxfId="120" priority="124" stopIfTrue="1" operator="greaterThan">
      <formula>0.0000001</formula>
    </cfRule>
  </conditionalFormatting>
  <conditionalFormatting sqref="K25:P25">
    <cfRule type="cellIs" dxfId="119" priority="121" stopIfTrue="1" operator="equal">
      <formula>0</formula>
    </cfRule>
    <cfRule type="cellIs" dxfId="118" priority="122" stopIfTrue="1" operator="greaterThan">
      <formula>0.0000001</formula>
    </cfRule>
  </conditionalFormatting>
  <conditionalFormatting sqref="K25:P25">
    <cfRule type="cellIs" dxfId="117" priority="119" stopIfTrue="1" operator="equal">
      <formula>0</formula>
    </cfRule>
    <cfRule type="cellIs" dxfId="116" priority="120" stopIfTrue="1" operator="greaterThan">
      <formula>0.0000001</formula>
    </cfRule>
  </conditionalFormatting>
  <conditionalFormatting sqref="K25:P25">
    <cfRule type="cellIs" dxfId="115" priority="117" stopIfTrue="1" operator="equal">
      <formula>0</formula>
    </cfRule>
    <cfRule type="cellIs" dxfId="114" priority="118" stopIfTrue="1" operator="greaterThan">
      <formula>0.0000001</formula>
    </cfRule>
  </conditionalFormatting>
  <conditionalFormatting sqref="K25:P25">
    <cfRule type="cellIs" dxfId="113" priority="115" stopIfTrue="1" operator="equal">
      <formula>0</formula>
    </cfRule>
    <cfRule type="cellIs" dxfId="112" priority="116" stopIfTrue="1" operator="greaterThan">
      <formula>0.0000001</formula>
    </cfRule>
  </conditionalFormatting>
  <conditionalFormatting sqref="E27">
    <cfRule type="cellIs" dxfId="111" priority="111" stopIfTrue="1" operator="equal">
      <formula>0</formula>
    </cfRule>
    <cfRule type="cellIs" dxfId="110" priority="112" stopIfTrue="1" operator="greaterThan">
      <formula>0.0000001</formula>
    </cfRule>
  </conditionalFormatting>
  <conditionalFormatting sqref="E27">
    <cfRule type="cellIs" dxfId="109" priority="109" stopIfTrue="1" operator="equal">
      <formula>0</formula>
    </cfRule>
    <cfRule type="cellIs" dxfId="108" priority="110" stopIfTrue="1" operator="greaterThan">
      <formula>0.0000001</formula>
    </cfRule>
  </conditionalFormatting>
  <conditionalFormatting sqref="E27">
    <cfRule type="cellIs" dxfId="107" priority="107" stopIfTrue="1" operator="equal">
      <formula>0</formula>
    </cfRule>
    <cfRule type="cellIs" dxfId="106" priority="108" stopIfTrue="1" operator="greaterThan">
      <formula>0.0000001</formula>
    </cfRule>
  </conditionalFormatting>
  <conditionalFormatting sqref="E27">
    <cfRule type="cellIs" dxfId="105" priority="105" stopIfTrue="1" operator="equal">
      <formula>0</formula>
    </cfRule>
    <cfRule type="cellIs" dxfId="104" priority="106" stopIfTrue="1" operator="greaterThan">
      <formula>0.0000001</formula>
    </cfRule>
  </conditionalFormatting>
  <conditionalFormatting sqref="E27">
    <cfRule type="cellIs" dxfId="103" priority="103" stopIfTrue="1" operator="equal">
      <formula>0</formula>
    </cfRule>
    <cfRule type="cellIs" dxfId="102" priority="104" stopIfTrue="1" operator="greaterThan">
      <formula>0.0000001</formula>
    </cfRule>
  </conditionalFormatting>
  <conditionalFormatting sqref="E27">
    <cfRule type="cellIs" dxfId="101" priority="101" stopIfTrue="1" operator="equal">
      <formula>0</formula>
    </cfRule>
    <cfRule type="cellIs" dxfId="100" priority="102" stopIfTrue="1" operator="greaterThan">
      <formula>0.0000001</formula>
    </cfRule>
  </conditionalFormatting>
  <conditionalFormatting sqref="E27">
    <cfRule type="cellIs" dxfId="99" priority="99" stopIfTrue="1" operator="equal">
      <formula>0</formula>
    </cfRule>
    <cfRule type="cellIs" dxfId="98" priority="100" stopIfTrue="1" operator="greaterThan">
      <formula>0.0000001</formula>
    </cfRule>
  </conditionalFormatting>
  <conditionalFormatting sqref="E27">
    <cfRule type="cellIs" dxfId="97" priority="97" stopIfTrue="1" operator="equal">
      <formula>0</formula>
    </cfRule>
    <cfRule type="cellIs" dxfId="96" priority="98" stopIfTrue="1" operator="greaterThan">
      <formula>0.0000001</formula>
    </cfRule>
  </conditionalFormatting>
  <conditionalFormatting sqref="F27">
    <cfRule type="cellIs" dxfId="95" priority="95" stopIfTrue="1" operator="equal">
      <formula>0</formula>
    </cfRule>
    <cfRule type="cellIs" dxfId="94" priority="96" stopIfTrue="1" operator="greaterThan">
      <formula>0.0000001</formula>
    </cfRule>
  </conditionalFormatting>
  <conditionalFormatting sqref="F27">
    <cfRule type="cellIs" dxfId="93" priority="93" stopIfTrue="1" operator="equal">
      <formula>0</formula>
    </cfRule>
    <cfRule type="cellIs" dxfId="92" priority="94" stopIfTrue="1" operator="greaterThan">
      <formula>0.0000001</formula>
    </cfRule>
  </conditionalFormatting>
  <conditionalFormatting sqref="F27">
    <cfRule type="cellIs" dxfId="91" priority="91" stopIfTrue="1" operator="equal">
      <formula>0</formula>
    </cfRule>
    <cfRule type="cellIs" dxfId="90" priority="92" stopIfTrue="1" operator="greaterThan">
      <formula>0.0000001</formula>
    </cfRule>
  </conditionalFormatting>
  <conditionalFormatting sqref="F27">
    <cfRule type="cellIs" dxfId="89" priority="89" stopIfTrue="1" operator="equal">
      <formula>0</formula>
    </cfRule>
    <cfRule type="cellIs" dxfId="88" priority="90" stopIfTrue="1" operator="greaterThan">
      <formula>0.0000001</formula>
    </cfRule>
  </conditionalFormatting>
  <conditionalFormatting sqref="F27">
    <cfRule type="cellIs" dxfId="87" priority="87" stopIfTrue="1" operator="equal">
      <formula>0</formula>
    </cfRule>
    <cfRule type="cellIs" dxfId="86" priority="88" stopIfTrue="1" operator="greaterThan">
      <formula>0.0000001</formula>
    </cfRule>
  </conditionalFormatting>
  <conditionalFormatting sqref="F27">
    <cfRule type="cellIs" dxfId="85" priority="85" stopIfTrue="1" operator="equal">
      <formula>0</formula>
    </cfRule>
    <cfRule type="cellIs" dxfId="84" priority="86" stopIfTrue="1" operator="greaterThan">
      <formula>0.0000001</formula>
    </cfRule>
  </conditionalFormatting>
  <conditionalFormatting sqref="F27">
    <cfRule type="cellIs" dxfId="83" priority="83" stopIfTrue="1" operator="equal">
      <formula>0</formula>
    </cfRule>
    <cfRule type="cellIs" dxfId="82" priority="84" stopIfTrue="1" operator="greaterThan">
      <formula>0.0000001</formula>
    </cfRule>
  </conditionalFormatting>
  <conditionalFormatting sqref="F27">
    <cfRule type="cellIs" dxfId="81" priority="81" stopIfTrue="1" operator="equal">
      <formula>0</formula>
    </cfRule>
    <cfRule type="cellIs" dxfId="80" priority="82" stopIfTrue="1" operator="greaterThan">
      <formula>0.0000001</formula>
    </cfRule>
  </conditionalFormatting>
  <conditionalFormatting sqref="G27">
    <cfRule type="cellIs" dxfId="79" priority="79" stopIfTrue="1" operator="equal">
      <formula>0</formula>
    </cfRule>
    <cfRule type="cellIs" dxfId="78" priority="80" stopIfTrue="1" operator="greaterThan">
      <formula>0.0000001</formula>
    </cfRule>
  </conditionalFormatting>
  <conditionalFormatting sqref="G27">
    <cfRule type="cellIs" dxfId="77" priority="77" stopIfTrue="1" operator="equal">
      <formula>0</formula>
    </cfRule>
    <cfRule type="cellIs" dxfId="76" priority="78" stopIfTrue="1" operator="greaterThan">
      <formula>0.0000001</formula>
    </cfRule>
  </conditionalFormatting>
  <conditionalFormatting sqref="G27">
    <cfRule type="cellIs" dxfId="75" priority="75" stopIfTrue="1" operator="equal">
      <formula>0</formula>
    </cfRule>
    <cfRule type="cellIs" dxfId="74" priority="76" stopIfTrue="1" operator="greaterThan">
      <formula>0.0000001</formula>
    </cfRule>
  </conditionalFormatting>
  <conditionalFormatting sqref="G27">
    <cfRule type="cellIs" dxfId="73" priority="73" stopIfTrue="1" operator="equal">
      <formula>0</formula>
    </cfRule>
    <cfRule type="cellIs" dxfId="72" priority="74" stopIfTrue="1" operator="greaterThan">
      <formula>0.0000001</formula>
    </cfRule>
  </conditionalFormatting>
  <conditionalFormatting sqref="G27">
    <cfRule type="cellIs" dxfId="71" priority="71" stopIfTrue="1" operator="equal">
      <formula>0</formula>
    </cfRule>
    <cfRule type="cellIs" dxfId="70" priority="72" stopIfTrue="1" operator="greaterThan">
      <formula>0.0000001</formula>
    </cfRule>
  </conditionalFormatting>
  <conditionalFormatting sqref="G27">
    <cfRule type="cellIs" dxfId="69" priority="69" stopIfTrue="1" operator="equal">
      <formula>0</formula>
    </cfRule>
    <cfRule type="cellIs" dxfId="68" priority="70" stopIfTrue="1" operator="greaterThan">
      <formula>0.0000001</formula>
    </cfRule>
  </conditionalFormatting>
  <conditionalFormatting sqref="G27">
    <cfRule type="cellIs" dxfId="67" priority="67" stopIfTrue="1" operator="equal">
      <formula>0</formula>
    </cfRule>
    <cfRule type="cellIs" dxfId="66" priority="68" stopIfTrue="1" operator="greaterThan">
      <formula>0.0000001</formula>
    </cfRule>
  </conditionalFormatting>
  <conditionalFormatting sqref="G27">
    <cfRule type="cellIs" dxfId="65" priority="65" stopIfTrue="1" operator="equal">
      <formula>0</formula>
    </cfRule>
    <cfRule type="cellIs" dxfId="64" priority="66" stopIfTrue="1" operator="greaterThan">
      <formula>0.0000001</formula>
    </cfRule>
  </conditionalFormatting>
  <conditionalFormatting sqref="H27">
    <cfRule type="cellIs" dxfId="63" priority="63" stopIfTrue="1" operator="equal">
      <formula>0</formula>
    </cfRule>
    <cfRule type="cellIs" dxfId="62" priority="64" stopIfTrue="1" operator="greaterThan">
      <formula>0.0000001</formula>
    </cfRule>
  </conditionalFormatting>
  <conditionalFormatting sqref="H27">
    <cfRule type="cellIs" dxfId="61" priority="61" stopIfTrue="1" operator="equal">
      <formula>0</formula>
    </cfRule>
    <cfRule type="cellIs" dxfId="60" priority="62" stopIfTrue="1" operator="greaterThan">
      <formula>0.0000001</formula>
    </cfRule>
  </conditionalFormatting>
  <conditionalFormatting sqref="H27">
    <cfRule type="cellIs" dxfId="59" priority="59" stopIfTrue="1" operator="equal">
      <formula>0</formula>
    </cfRule>
    <cfRule type="cellIs" dxfId="58" priority="60" stopIfTrue="1" operator="greaterThan">
      <formula>0.0000001</formula>
    </cfRule>
  </conditionalFormatting>
  <conditionalFormatting sqref="H27">
    <cfRule type="cellIs" dxfId="57" priority="57" stopIfTrue="1" operator="equal">
      <formula>0</formula>
    </cfRule>
    <cfRule type="cellIs" dxfId="56" priority="58" stopIfTrue="1" operator="greaterThan">
      <formula>0.0000001</formula>
    </cfRule>
  </conditionalFormatting>
  <conditionalFormatting sqref="H27">
    <cfRule type="cellIs" dxfId="55" priority="55" stopIfTrue="1" operator="equal">
      <formula>0</formula>
    </cfRule>
    <cfRule type="cellIs" dxfId="54" priority="56" stopIfTrue="1" operator="greaterThan">
      <formula>0.0000001</formula>
    </cfRule>
  </conditionalFormatting>
  <conditionalFormatting sqref="H27">
    <cfRule type="cellIs" dxfId="53" priority="53" stopIfTrue="1" operator="equal">
      <formula>0</formula>
    </cfRule>
    <cfRule type="cellIs" dxfId="52" priority="54" stopIfTrue="1" operator="greaterThan">
      <formula>0.0000001</formula>
    </cfRule>
  </conditionalFormatting>
  <conditionalFormatting sqref="H27">
    <cfRule type="cellIs" dxfId="51" priority="51" stopIfTrue="1" operator="equal">
      <formula>0</formula>
    </cfRule>
    <cfRule type="cellIs" dxfId="50" priority="52" stopIfTrue="1" operator="greaterThan">
      <formula>0.0000001</formula>
    </cfRule>
  </conditionalFormatting>
  <conditionalFormatting sqref="H27">
    <cfRule type="cellIs" dxfId="49" priority="49" stopIfTrue="1" operator="equal">
      <formula>0</formula>
    </cfRule>
    <cfRule type="cellIs" dxfId="48" priority="50" stopIfTrue="1" operator="greaterThan">
      <formula>0.0000001</formula>
    </cfRule>
  </conditionalFormatting>
  <conditionalFormatting sqref="I27">
    <cfRule type="cellIs" dxfId="47" priority="47" stopIfTrue="1" operator="equal">
      <formula>0</formula>
    </cfRule>
    <cfRule type="cellIs" dxfId="46" priority="48" stopIfTrue="1" operator="greaterThan">
      <formula>0.0000001</formula>
    </cfRule>
  </conditionalFormatting>
  <conditionalFormatting sqref="I27">
    <cfRule type="cellIs" dxfId="45" priority="45" stopIfTrue="1" operator="equal">
      <formula>0</formula>
    </cfRule>
    <cfRule type="cellIs" dxfId="44" priority="46" stopIfTrue="1" operator="greaterThan">
      <formula>0.0000001</formula>
    </cfRule>
  </conditionalFormatting>
  <conditionalFormatting sqref="I27">
    <cfRule type="cellIs" dxfId="43" priority="43" stopIfTrue="1" operator="equal">
      <formula>0</formula>
    </cfRule>
    <cfRule type="cellIs" dxfId="42" priority="44" stopIfTrue="1" operator="greaterThan">
      <formula>0.0000001</formula>
    </cfRule>
  </conditionalFormatting>
  <conditionalFormatting sqref="I27">
    <cfRule type="cellIs" dxfId="41" priority="41" stopIfTrue="1" operator="equal">
      <formula>0</formula>
    </cfRule>
    <cfRule type="cellIs" dxfId="40" priority="42" stopIfTrue="1" operator="greaterThan">
      <formula>0.0000001</formula>
    </cfRule>
  </conditionalFormatting>
  <conditionalFormatting sqref="I27">
    <cfRule type="cellIs" dxfId="39" priority="39" stopIfTrue="1" operator="equal">
      <formula>0</formula>
    </cfRule>
    <cfRule type="cellIs" dxfId="38" priority="40" stopIfTrue="1" operator="greaterThan">
      <formula>0.0000001</formula>
    </cfRule>
  </conditionalFormatting>
  <conditionalFormatting sqref="I27">
    <cfRule type="cellIs" dxfId="37" priority="37" stopIfTrue="1" operator="equal">
      <formula>0</formula>
    </cfRule>
    <cfRule type="cellIs" dxfId="36" priority="38" stopIfTrue="1" operator="greaterThan">
      <formula>0.0000001</formula>
    </cfRule>
  </conditionalFormatting>
  <conditionalFormatting sqref="I27">
    <cfRule type="cellIs" dxfId="35" priority="35" stopIfTrue="1" operator="equal">
      <formula>0</formula>
    </cfRule>
    <cfRule type="cellIs" dxfId="34" priority="36" stopIfTrue="1" operator="greaterThan">
      <formula>0.0000001</formula>
    </cfRule>
  </conditionalFormatting>
  <conditionalFormatting sqref="I27">
    <cfRule type="cellIs" dxfId="33" priority="33" stopIfTrue="1" operator="equal">
      <formula>0</formula>
    </cfRule>
    <cfRule type="cellIs" dxfId="32" priority="34" stopIfTrue="1" operator="greaterThan">
      <formula>0.0000001</formula>
    </cfRule>
  </conditionalFormatting>
  <conditionalFormatting sqref="J27">
    <cfRule type="cellIs" dxfId="31" priority="31" stopIfTrue="1" operator="equal">
      <formula>0</formula>
    </cfRule>
    <cfRule type="cellIs" dxfId="30" priority="32" stopIfTrue="1" operator="greaterThan">
      <formula>0.0000001</formula>
    </cfRule>
  </conditionalFormatting>
  <conditionalFormatting sqref="J27">
    <cfRule type="cellIs" dxfId="29" priority="29" stopIfTrue="1" operator="equal">
      <formula>0</formula>
    </cfRule>
    <cfRule type="cellIs" dxfId="28" priority="30" stopIfTrue="1" operator="greaterThan">
      <formula>0.0000001</formula>
    </cfRule>
  </conditionalFormatting>
  <conditionalFormatting sqref="J27">
    <cfRule type="cellIs" dxfId="27" priority="27" stopIfTrue="1" operator="equal">
      <formula>0</formula>
    </cfRule>
    <cfRule type="cellIs" dxfId="26" priority="28" stopIfTrue="1" operator="greaterThan">
      <formula>0.0000001</formula>
    </cfRule>
  </conditionalFormatting>
  <conditionalFormatting sqref="J27">
    <cfRule type="cellIs" dxfId="25" priority="25" stopIfTrue="1" operator="equal">
      <formula>0</formula>
    </cfRule>
    <cfRule type="cellIs" dxfId="24" priority="26" stopIfTrue="1" operator="greaterThan">
      <formula>0.0000001</formula>
    </cfRule>
  </conditionalFormatting>
  <conditionalFormatting sqref="J27">
    <cfRule type="cellIs" dxfId="23" priority="23" stopIfTrue="1" operator="equal">
      <formula>0</formula>
    </cfRule>
    <cfRule type="cellIs" dxfId="22" priority="24" stopIfTrue="1" operator="greaterThan">
      <formula>0.0000001</formula>
    </cfRule>
  </conditionalFormatting>
  <conditionalFormatting sqref="J27">
    <cfRule type="cellIs" dxfId="21" priority="21" stopIfTrue="1" operator="equal">
      <formula>0</formula>
    </cfRule>
    <cfRule type="cellIs" dxfId="20" priority="22" stopIfTrue="1" operator="greaterThan">
      <formula>0.0000001</formula>
    </cfRule>
  </conditionalFormatting>
  <conditionalFormatting sqref="J27">
    <cfRule type="cellIs" dxfId="19" priority="19" stopIfTrue="1" operator="equal">
      <formula>0</formula>
    </cfRule>
    <cfRule type="cellIs" dxfId="18" priority="20" stopIfTrue="1" operator="greaterThan">
      <formula>0.0000001</formula>
    </cfRule>
  </conditionalFormatting>
  <conditionalFormatting sqref="J27">
    <cfRule type="cellIs" dxfId="17" priority="17" stopIfTrue="1" operator="equal">
      <formula>0</formula>
    </cfRule>
    <cfRule type="cellIs" dxfId="16" priority="18" stopIfTrue="1" operator="greaterThan">
      <formula>0.0000001</formula>
    </cfRule>
  </conditionalFormatting>
  <conditionalFormatting sqref="K27:P27">
    <cfRule type="cellIs" dxfId="15" priority="15" stopIfTrue="1" operator="equal">
      <formula>0</formula>
    </cfRule>
    <cfRule type="cellIs" dxfId="14" priority="16" stopIfTrue="1" operator="greaterThan">
      <formula>0.0000001</formula>
    </cfRule>
  </conditionalFormatting>
  <conditionalFormatting sqref="K27:P27">
    <cfRule type="cellIs" dxfId="13" priority="13" stopIfTrue="1" operator="equal">
      <formula>0</formula>
    </cfRule>
    <cfRule type="cellIs" dxfId="12" priority="14" stopIfTrue="1" operator="greaterThan">
      <formula>0.0000001</formula>
    </cfRule>
  </conditionalFormatting>
  <conditionalFormatting sqref="K27:P27">
    <cfRule type="cellIs" dxfId="11" priority="11" stopIfTrue="1" operator="equal">
      <formula>0</formula>
    </cfRule>
    <cfRule type="cellIs" dxfId="10" priority="12" stopIfTrue="1" operator="greaterThan">
      <formula>0.0000001</formula>
    </cfRule>
  </conditionalFormatting>
  <conditionalFormatting sqref="K27:P27">
    <cfRule type="cellIs" dxfId="9" priority="9" stopIfTrue="1" operator="equal">
      <formula>0</formula>
    </cfRule>
    <cfRule type="cellIs" dxfId="8" priority="10" stopIfTrue="1" operator="greaterThan">
      <formula>0.0000001</formula>
    </cfRule>
  </conditionalFormatting>
  <conditionalFormatting sqref="K27:P27">
    <cfRule type="cellIs" dxfId="7" priority="7" stopIfTrue="1" operator="equal">
      <formula>0</formula>
    </cfRule>
    <cfRule type="cellIs" dxfId="6" priority="8" stopIfTrue="1" operator="greaterThan">
      <formula>0.0000001</formula>
    </cfRule>
  </conditionalFormatting>
  <conditionalFormatting sqref="K27:P27">
    <cfRule type="cellIs" dxfId="5" priority="5" stopIfTrue="1" operator="equal">
      <formula>0</formula>
    </cfRule>
    <cfRule type="cellIs" dxfId="4" priority="6" stopIfTrue="1" operator="greaterThan">
      <formula>0.0000001</formula>
    </cfRule>
  </conditionalFormatting>
  <conditionalFormatting sqref="K27:P27">
    <cfRule type="cellIs" dxfId="3" priority="3" stopIfTrue="1" operator="equal">
      <formula>0</formula>
    </cfRule>
    <cfRule type="cellIs" dxfId="2" priority="4" stopIfTrue="1" operator="greaterThan">
      <formula>0.0000001</formula>
    </cfRule>
  </conditionalFormatting>
  <conditionalFormatting sqref="K27:P27">
    <cfRule type="cellIs" dxfId="1" priority="1" stopIfTrue="1" operator="equal">
      <formula>0</formula>
    </cfRule>
    <cfRule type="cellIs" dxfId="0" priority="2" stopIfTrue="1" operator="greaterThan">
      <formula>0.0000001</formula>
    </cfRule>
  </conditionalFormatting>
  <pageMargins left="0.511811024" right="0.511811024" top="0.78740157499999996" bottom="0.78740157499999996" header="0.31496062000000002" footer="0.31496062000000002"/>
  <pageSetup paperSize="9" scale="4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53</vt:i4>
      </vt:variant>
    </vt:vector>
  </HeadingPairs>
  <TitlesOfParts>
    <vt:vector size="56" baseType="lpstr">
      <vt:lpstr>Orçamento</vt:lpstr>
      <vt:lpstr>Resumo</vt:lpstr>
      <vt:lpstr>Cronograma</vt:lpstr>
      <vt:lpstr>__xlnm_Print_Area_1</vt:lpstr>
      <vt:lpstr>__xlnm_Print_Titles_1</vt:lpstr>
      <vt:lpstr>Cronograma!Area_de_impressao</vt:lpstr>
      <vt:lpstr>Resumo!Area_de_impressao</vt:lpstr>
      <vt:lpstr>Orçamento!Excel_BuiltIn_Print_Area</vt:lpstr>
      <vt:lpstr>Orçamento!Titulos_de_impressao</vt:lpstr>
      <vt:lpstr>Orçamento!Z_041F944A_F080_4CD7_9E5D_81683873278D__wvu_FilterData</vt:lpstr>
      <vt:lpstr>Orçamento!Z_0C65BB43_08A7_4A32_983B_7E1952DBB851__wvu_FilterData</vt:lpstr>
      <vt:lpstr>Orçamento!Z_11842208_862C_4302_8112_CFC54850F18A__wvu_FilterData</vt:lpstr>
      <vt:lpstr>Orçamento!Z_121595FD_9130_41D0_A39A_EB57AEF42DFB__wvu_FilterData</vt:lpstr>
      <vt:lpstr>Orçamento!Z_29968698_A86A_456F_9240_BB3FE00129DB__wvu_FilterData</vt:lpstr>
      <vt:lpstr>Orçamento!Z_3050B060_338D_4C74_A3D6_09EC9D64D185__wvu_FilterData</vt:lpstr>
      <vt:lpstr>Orçamento!Z_30999B9E_2E65_4663_976F_9A54CE05102E__wvu_FilterData</vt:lpstr>
      <vt:lpstr>Orçamento!Z_30999B9E_2E65_4663_976F_9A54CE05102E__wvu_PrintArea</vt:lpstr>
      <vt:lpstr>Orçamento!Z_30999B9E_2E65_4663_976F_9A54CE05102E__wvu_PrintTitles</vt:lpstr>
      <vt:lpstr>Orçamento!Z_3281CC84_1267_46EA_9335_E2EE42368B3B__wvu_FilterData</vt:lpstr>
      <vt:lpstr>Orçamento!Z_36B0BF14_6074_47AB_BC43_955D173D6566__wvu_FilterData</vt:lpstr>
      <vt:lpstr>Orçamento!Z_37FA8F07_9D7A_418D_BC30_0AE0C3739A19__wvu_FilterData</vt:lpstr>
      <vt:lpstr>Orçamento!Z_3907C21C_049C_498C_8B18_F1EC3B4D6931__wvu_FilterData</vt:lpstr>
      <vt:lpstr>Orçamento!Z_4A08931F_42CF_4050_92B9_55AA0C2B6180__wvu_FilterData</vt:lpstr>
      <vt:lpstr>Orçamento!Z_4DBC16B8_0CE2_49E4_9E00_3B1D3612F6F7__wvu_FilterData</vt:lpstr>
      <vt:lpstr>Orçamento!Z_4E466F96_1E38_4D93_8C97_107B4FF9BC49__wvu_FilterData</vt:lpstr>
      <vt:lpstr>Orçamento!Z_50160325_FDD6_4995_897D_2F4F0C6430EC__wvu_FilterData</vt:lpstr>
      <vt:lpstr>Orçamento!Z_50160325_FDD6_4995_897D_2F4F0C6430EC__wvu_PrintArea</vt:lpstr>
      <vt:lpstr>Orçamento!Z_50160325_FDD6_4995_897D_2F4F0C6430EC__wvu_PrintTitles</vt:lpstr>
      <vt:lpstr>Orçamento!Z_51679F6D_52C9_495E_8CE0_A4AA589D4632__wvu_FilterData</vt:lpstr>
      <vt:lpstr>Orçamento!Z_6068F06B_7D10_40CA_A46A_44B58D03C80F__wvu_FilterData</vt:lpstr>
      <vt:lpstr>Orçamento!Z_65A89EDC_E2EF_4E49_9370_82AFDB881213__wvu_FilterData</vt:lpstr>
      <vt:lpstr>Orçamento!Z_718C2111_3D69_426A_BA97_0E009460266B__wvu_FilterData</vt:lpstr>
      <vt:lpstr>Orçamento!Z_75967868_52B9_42BE_98D8_4D43ADD3713A__wvu_FilterData</vt:lpstr>
      <vt:lpstr>Orçamento!Z_79770B32_8C0D_43F0_B47E_9D87E4843224__wvu_FilterData</vt:lpstr>
      <vt:lpstr>Orçamento!Z_7E2376B1_4B16_4A8A_A76E_DC4962F6046E__wvu_FilterData</vt:lpstr>
      <vt:lpstr>Orçamento!Z_8079C4F6_B071_43B9_AAF4_70F35830634E__wvu_FilterData</vt:lpstr>
      <vt:lpstr>Orçamento!Z_81053DC9_4CBB_4482_BB43_B88446655BF8__wvu_FilterData</vt:lpstr>
      <vt:lpstr>Orçamento!Z_8EC65F00_94CE_4AAC_901F_0F1A78C19FA2__wvu_FilterData</vt:lpstr>
      <vt:lpstr>Orçamento!Z_90106184_017D_4058_AB65_2CEBCE4BB259__wvu_FilterData</vt:lpstr>
      <vt:lpstr>Orçamento!Z_A21605DE_B786_48AC_A715_5696A9090A39__wvu_FilterData</vt:lpstr>
      <vt:lpstr>Orçamento!Z_AE4FCEDC_B068_42BC_885D_4986470EAC2D__wvu_FilterData</vt:lpstr>
      <vt:lpstr>Orçamento!Z_B8A4397F_5D03_46C2_BF6D_E0E150A813FD__wvu_FilterData</vt:lpstr>
      <vt:lpstr>Orçamento!Z_BA16F994_F9A4_4530_931C_2FF532C0C2C4__wvu_FilterData</vt:lpstr>
      <vt:lpstr>Orçamento!Z_BDEAF1A8_1C59_4E54_BD67_DFCD086BA033__wvu_FilterData</vt:lpstr>
      <vt:lpstr>Orçamento!Z_C4F721E7_5F48_46CF_A863_5E2FAD3308B0__wvu_FilterData</vt:lpstr>
      <vt:lpstr>Orçamento!Z_CC09A366_C6A3_4857_97A0_64EABF22978D__wvu_FilterData</vt:lpstr>
      <vt:lpstr>Orçamento!Z_CE6D2F78_279A_48FF_B90B_4CA40BF0D3DA__wvu_Cols</vt:lpstr>
      <vt:lpstr>Orçamento!Z_CE6D2F78_279A_48FF_B90B_4CA40BF0D3DA__wvu_FilterData</vt:lpstr>
      <vt:lpstr>Orçamento!Z_CE6D2F78_279A_48FF_B90B_4CA40BF0D3DA__wvu_PrintArea</vt:lpstr>
      <vt:lpstr>Orçamento!Z_CE6D2F78_279A_48FF_B90B_4CA40BF0D3DA__wvu_PrintTitles</vt:lpstr>
      <vt:lpstr>Orçamento!Z_D477B8F1_C26E_4ABB_A408_181FC0F46768__wvu_FilterData</vt:lpstr>
      <vt:lpstr>Orçamento!Z_DC70E180_A31B_408C_8B1D_744D6E321E66__wvu_Cols</vt:lpstr>
      <vt:lpstr>Orçamento!Z_DC70E180_A31B_408C_8B1D_744D6E321E66__wvu_FilterData</vt:lpstr>
      <vt:lpstr>Orçamento!Z_DC70E180_A31B_408C_8B1D_744D6E321E66__wvu_PrintArea</vt:lpstr>
      <vt:lpstr>Orçamento!Z_DC70E180_A31B_408C_8B1D_744D6E321E66__wvu_PrintTitles</vt:lpstr>
      <vt:lpstr>Orçamento!Z_DE5A8172_6272_466E_A808_5BD92C15F244__wvu_FilterData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Conversor</dc:creator>
  <cp:lastModifiedBy>Estagiário</cp:lastModifiedBy>
  <cp:lastPrinted>2023-03-14T11:30:26Z</cp:lastPrinted>
  <dcterms:created xsi:type="dcterms:W3CDTF">2017-01-24T16:51:54Z</dcterms:created>
  <dcterms:modified xsi:type="dcterms:W3CDTF">2023-03-14T11:38:56Z</dcterms:modified>
</cp:coreProperties>
</file>