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DeTrabalho"/>
  <bookViews>
    <workbookView xWindow="0" yWindow="0" windowWidth="19200" windowHeight="8235" tabRatio="621"/>
  </bookViews>
  <sheets>
    <sheet name="Orçamento" sheetId="1" r:id="rId1"/>
    <sheet name="Resumo" sheetId="5" r:id="rId2"/>
    <sheet name="Cronograma Mensal" sheetId="15" r:id="rId3"/>
  </sheets>
  <definedNames>
    <definedName name="__xlfn_IFERROR">NA()</definedName>
    <definedName name="__xlnm_Print_Area_1">Orçamento!$A$1:$I$38</definedName>
    <definedName name="__xlnm_Print_Area_2">#REF!</definedName>
    <definedName name="__xlnm_Print_Area_3">Resumo!$A$1:$D$33</definedName>
    <definedName name="__xlnm_Print_Area_4" localSheetId="2">'Cronograma Mensal'!$A$1:$F$32</definedName>
    <definedName name="__xlnm_Print_Area_4">#REF!</definedName>
    <definedName name="__xlnm_Print_Titles_1">Orçamento!$1:$13</definedName>
    <definedName name="__xlnm_Print_Titles_2">#REF!</definedName>
    <definedName name="__xlnm_Print_Titles_3">Resumo!$1:$15</definedName>
    <definedName name="_xlnm._FilterDatabase" localSheetId="0" hidden="1">Orçamento!$A$13:$EJ$46</definedName>
    <definedName name="_xlnm._FilterDatabase" localSheetId="1" hidden="1">Resumo!$A$15:$D$19</definedName>
    <definedName name="_xlnm.Print_Area" localSheetId="2">'Cronograma Mensal'!$A$1:$P$39</definedName>
    <definedName name="_xlnm.Print_Area" localSheetId="0">Orçamento!$A$1:$I$45</definedName>
    <definedName name="_xlnm.Print_Area" localSheetId="1">Resumo!$A$1:$D$33</definedName>
    <definedName name="Excel_BuiltIn__FilterDatabase" localSheetId="0">Orçamento!#REF!</definedName>
    <definedName name="Excel_BuiltIn_Print_Area" localSheetId="0">Orçamento!$A$1:$I$41</definedName>
    <definedName name="SHARED_FORMULA_0_19_0_19_0">#REF!+1</definedName>
    <definedName name="SHARED_FORMULA_6_101_6_101_4">ROUND(#REF!*#REF!,2)</definedName>
    <definedName name="SHARED_FORMULA_6_123_6_123_4">ROUND(#REF!*#REF!,2)</definedName>
    <definedName name="SHARED_FORMULA_6_131_6_131_3">#REF!*#REF!</definedName>
    <definedName name="SHARED_FORMULA_6_15_6_15_4">ROUND(#REF!*#REF!,2)</definedName>
    <definedName name="SHARED_FORMULA_6_155_6_155_3">#REF!*#REF!</definedName>
    <definedName name="SHARED_FORMULA_6_192_6_192_3">#REF!*#REF!</definedName>
    <definedName name="SHARED_FORMULA_6_212_6_212_3">#REF!*#REF!</definedName>
    <definedName name="SHARED_FORMULA_6_221_6_221_3">#REF!*#REF!</definedName>
    <definedName name="SHARED_FORMULA_6_238_6_238_3">#REF!*#REF!</definedName>
    <definedName name="SHARED_FORMULA_6_247_6_247_3">#REF!*#REF!</definedName>
    <definedName name="SHARED_FORMULA_6_292_6_292_3">#REF!*#REF!</definedName>
    <definedName name="SHARED_FORMULA_6_311_6_311_3">#REF!*#REF!</definedName>
    <definedName name="SHARED_FORMULA_6_324_6_324_3">#REF!*#REF!</definedName>
    <definedName name="SHARED_FORMULA_6_334_6_334_3">#REF!*#REF!</definedName>
    <definedName name="SHARED_FORMULA_6_354_6_354_3">#REF!*#REF!</definedName>
    <definedName name="SHARED_FORMULA_6_369_6_369_3">#REF!*#REF!</definedName>
    <definedName name="SHARED_FORMULA_6_43_6_43_3">#REF!*#REF!</definedName>
    <definedName name="SHARED_FORMULA_6_473_6_473_3">#REF!*#REF!</definedName>
    <definedName name="SHARED_FORMULA_6_481_6_481_3">#REF!*#REF!</definedName>
    <definedName name="SHARED_FORMULA_6_496_6_496_3">#REF!*#REF!</definedName>
    <definedName name="SHARED_FORMULA_6_543_6_543_3">#REF!*#REF!</definedName>
    <definedName name="SHARED_FORMULA_6_600_6_600_3">#REF!*#REF!</definedName>
    <definedName name="SHARED_FORMULA_6_67_6_67_3">#REF!*#REF!</definedName>
    <definedName name="SHARED_FORMULA_6_77_6_77_3">#REF!*#REF!</definedName>
    <definedName name="SHARED_FORMULA_6_93_6_93_4">ROUND(#REF!*#REF!,2)</definedName>
    <definedName name="SHARED_FORMULA_7_130_7_130_3">#REF!/#REF!*100</definedName>
    <definedName name="SHARED_FORMULA_7_154_7_154_3">#REF!/#REF!*100</definedName>
    <definedName name="SHARED_FORMULA_7_192_7_192_3">#REF!/#REF!*100</definedName>
    <definedName name="SHARED_FORMULA_7_212_7_212_3">#REF!/#REF!*100</definedName>
    <definedName name="SHARED_FORMULA_7_238_7_238_3">#REF!/#REF!*100</definedName>
    <definedName name="SHARED_FORMULA_7_247_7_247_3">#REF!/#REF!*100</definedName>
    <definedName name="SHARED_FORMULA_7_292_7_292_3">#REF!/#REF!*100</definedName>
    <definedName name="SHARED_FORMULA_7_311_7_311_3">#REF!/#REF!*100</definedName>
    <definedName name="SHARED_FORMULA_7_324_7_324_3">#REF!/#REF!*100</definedName>
    <definedName name="SHARED_FORMULA_7_334_7_334_3">#REF!/#REF!*100</definedName>
    <definedName name="SHARED_FORMULA_7_354_7_354_3">#REF!/#REF!*100</definedName>
    <definedName name="SHARED_FORMULA_7_369_7_369_3">#REF!/#REF!*100</definedName>
    <definedName name="SHARED_FORMULA_7_401_7_401_3">#REF!/#REF!*100</definedName>
    <definedName name="SHARED_FORMULA_7_43_7_43_3">#REF!/#REF!*100</definedName>
    <definedName name="SHARED_FORMULA_7_433_7_433_3">#REF!/#REF!*100</definedName>
    <definedName name="SHARED_FORMULA_7_465_7_465_3">#REF!/#REF!*100</definedName>
    <definedName name="SHARED_FORMULA_7_473_7_473_3">#REF!/#REF!*100</definedName>
    <definedName name="SHARED_FORMULA_7_496_7_496_3">#REF!/#REF!*100</definedName>
    <definedName name="SHARED_FORMULA_7_539_7_539_3">#REF!/#REF!*100</definedName>
    <definedName name="SHARED_FORMULA_7_547_7_547_3">#REF!/#REF!*100</definedName>
    <definedName name="SHARED_FORMULA_7_601_7_601_3">#REF!/#REF!*100</definedName>
    <definedName name="SHARED_FORMULA_7_66_7_66_3">#REF!/#REF!*100</definedName>
    <definedName name="SHARED_FORMULA_7_76_7_76_3">#REF!/#REF!*100</definedName>
    <definedName name="SHARED_FORMULA_8_19_8_19_0">#REF!*#REF!</definedName>
    <definedName name="_xlnm.Print_Titles" localSheetId="2">'Cronograma Mensal'!$A:$D</definedName>
    <definedName name="_xlnm.Print_Titles" localSheetId="0">Orçamento!$13:$13</definedName>
    <definedName name="_xlnm.Print_Titles" localSheetId="1">Resumo!$1:$15</definedName>
    <definedName name="Z_2483EC8A_7597_461B_9CFC_2FA94ACA4DFB_.wvu.FilterData" localSheetId="0" hidden="1">Orçamento!$A$13:$I$41</definedName>
    <definedName name="Z_29968698_A86A_456F_9240_BB3FE00129DB__wvu_FilterData" localSheetId="0">Orçamento!$A$13:$EJ$41</definedName>
    <definedName name="Z_30999B9E_2E65_4663_976F_9A54CE05102E__wvu_FilterData" localSheetId="0">Orçamento!$A$13:$EJ$41</definedName>
    <definedName name="Z_30999B9E_2E65_4663_976F_9A54CE05102E__wvu_PrintArea" localSheetId="2">'Cronograma Mensal'!$A$1:$P$38</definedName>
    <definedName name="Z_30999B9E_2E65_4663_976F_9A54CE05102E__wvu_PrintArea" localSheetId="0">Orçamento!$A$1:$I$46</definedName>
    <definedName name="Z_30999B9E_2E65_4663_976F_9A54CE05102E__wvu_PrintArea" localSheetId="1">Resumo!$A$1:$D$33</definedName>
    <definedName name="Z_30999B9E_2E65_4663_976F_9A54CE05102E__wvu_PrintTitles" localSheetId="0">Orçamento!$1:$13</definedName>
    <definedName name="Z_30999B9E_2E65_4663_976F_9A54CE05102E__wvu_PrintTitles" localSheetId="1">Resumo!$1:$15</definedName>
    <definedName name="Z_37FA8F07_9D7A_418D_BC30_0AE0C3739A19__wvu_FilterData" localSheetId="0">Orçamento!$A$13:$I$38</definedName>
    <definedName name="Z_37FA8F07_9D7A_418D_BC30_0AE0C3739A19__wvu_PrintArea" localSheetId="2">'Cronograma Mensal'!$A$1:$P$38</definedName>
    <definedName name="Z_37FA8F07_9D7A_418D_BC30_0AE0C3739A19__wvu_PrintArea" localSheetId="1">Resumo!$A$1:$D$33</definedName>
    <definedName name="Z_37FA8F07_9D7A_418D_BC30_0AE0C3739A19__wvu_PrintTitles" localSheetId="1">Resumo!$1:$15</definedName>
    <definedName name="Z_3B8348FD_7A00_44FD_ACF5_E6A19592872E_.wvu.Cols" localSheetId="2" hidden="1">'Cronograma Mensal'!$E:$H</definedName>
    <definedName name="Z_3B8348FD_7A00_44FD_ACF5_E6A19592872E_.wvu.Cols" localSheetId="0" hidden="1">Orçamento!$C:$C</definedName>
    <definedName name="Z_3B8348FD_7A00_44FD_ACF5_E6A19592872E_.wvu.FilterData" localSheetId="0" hidden="1">Orçamento!$A$13:$I$41</definedName>
    <definedName name="Z_3B8348FD_7A00_44FD_ACF5_E6A19592872E_.wvu.PrintArea" localSheetId="2" hidden="1">'Cronograma Mensal'!$A$1:$P$39</definedName>
    <definedName name="Z_3B8348FD_7A00_44FD_ACF5_E6A19592872E_.wvu.PrintArea" localSheetId="0" hidden="1">Orçamento!$A$1:$I$46</definedName>
    <definedName name="Z_3B8348FD_7A00_44FD_ACF5_E6A19592872E_.wvu.PrintArea" localSheetId="1" hidden="1">Resumo!$A$1:$D$33</definedName>
    <definedName name="Z_3B8348FD_7A00_44FD_ACF5_E6A19592872E_.wvu.PrintTitles" localSheetId="2" hidden="1">'Cronograma Mensal'!$A:$D</definedName>
    <definedName name="Z_3B8348FD_7A00_44FD_ACF5_E6A19592872E_.wvu.PrintTitles" localSheetId="0" hidden="1">Orçamento!$13:$13</definedName>
    <definedName name="Z_3B8348FD_7A00_44FD_ACF5_E6A19592872E_.wvu.PrintTitles" localSheetId="1" hidden="1">Resumo!$1:$15</definedName>
    <definedName name="Z_50160325_FDD6_4995_897D_2F4F0C6430EC__wvu_FilterData" localSheetId="0">Orçamento!$A$13:$I$38</definedName>
    <definedName name="Z_50160325_FDD6_4995_897D_2F4F0C6430EC__wvu_PrintArea" localSheetId="2">'Cronograma Mensal'!$A$1:$P$38</definedName>
    <definedName name="Z_50160325_FDD6_4995_897D_2F4F0C6430EC__wvu_PrintArea" localSheetId="0">Orçamento!$A$1:$I$46</definedName>
    <definedName name="Z_50160325_FDD6_4995_897D_2F4F0C6430EC__wvu_PrintArea" localSheetId="1">Resumo!$A$1:$D$33</definedName>
    <definedName name="Z_50160325_FDD6_4995_897D_2F4F0C6430EC__wvu_PrintTitles" localSheetId="0">Orçamento!$1:$13</definedName>
    <definedName name="Z_50160325_FDD6_4995_897D_2F4F0C6430EC__wvu_PrintTitles" localSheetId="1">Resumo!$1:$15</definedName>
    <definedName name="Z_51679F6D_52C9_495E_8CE0_A4AA589D4632__wvu_FilterData" localSheetId="0">Orçamento!$A$13:$I$38</definedName>
    <definedName name="Z_65A89EDC_E2EF_4E49_9370_82AFDB881213__wvu_FilterData" localSheetId="0">Orçamento!$A$13:$I$38</definedName>
    <definedName name="Z_8EC65F00_94CE_4AAC_901F_0F1A78C19FA2__wvu_FilterData" localSheetId="0">Orçamento!$A$13:$I$38</definedName>
    <definedName name="Z_B535EED3_096A_4559_AE37_6359A35C71B4_.wvu.Cols" localSheetId="2" hidden="1">'Cronograma Mensal'!$E:$H</definedName>
    <definedName name="Z_B535EED3_096A_4559_AE37_6359A35C71B4_.wvu.Cols" localSheetId="0" hidden="1">Orçamento!$C:$C,Orçamento!$K:$AL</definedName>
    <definedName name="Z_B535EED3_096A_4559_AE37_6359A35C71B4_.wvu.FilterData" localSheetId="0" hidden="1">Orçamento!$A$13:$EJ$41</definedName>
    <definedName name="Z_B535EED3_096A_4559_AE37_6359A35C71B4_.wvu.PrintArea" localSheetId="2" hidden="1">'Cronograma Mensal'!$A$1:$P$39</definedName>
    <definedName name="Z_B535EED3_096A_4559_AE37_6359A35C71B4_.wvu.PrintArea" localSheetId="0" hidden="1">Orçamento!$A$1:$I$46</definedName>
    <definedName name="Z_B535EED3_096A_4559_AE37_6359A35C71B4_.wvu.PrintArea" localSheetId="1" hidden="1">Resumo!$A$1:$D$33</definedName>
    <definedName name="Z_B535EED3_096A_4559_AE37_6359A35C71B4_.wvu.PrintTitles" localSheetId="2" hidden="1">'Cronograma Mensal'!$A:$D</definedName>
    <definedName name="Z_B535EED3_096A_4559_AE37_6359A35C71B4_.wvu.PrintTitles" localSheetId="0" hidden="1">Orçamento!$13:$13</definedName>
    <definedName name="Z_B535EED3_096A_4559_AE37_6359A35C71B4_.wvu.PrintTitles" localSheetId="1" hidden="1">Resumo!$1:$15</definedName>
    <definedName name="Z_CC09A366_C6A3_4857_97A0_64EABF22978D__wvu_FilterData" localSheetId="0">Orçamento!$A$13:$EJ$41</definedName>
    <definedName name="Z_CE6D2F78_279A_48FF_B90B_4CA40BF0D3DA__wvu_FilterData" localSheetId="0">Orçamento!$A$13:$EJ$41</definedName>
    <definedName name="Z_CE6D2F78_279A_48FF_B90B_4CA40BF0D3DA__wvu_PrintArea" localSheetId="2">'Cronograma Mensal'!$A$1:$P$38</definedName>
    <definedName name="Z_CE6D2F78_279A_48FF_B90B_4CA40BF0D3DA__wvu_PrintArea" localSheetId="0">Orçamento!$A$1:$I$46</definedName>
    <definedName name="Z_CE6D2F78_279A_48FF_B90B_4CA40BF0D3DA__wvu_PrintArea" localSheetId="1">Resumo!$A$1:$D$33</definedName>
    <definedName name="Z_CE6D2F78_279A_48FF_B90B_4CA40BF0D3DA__wvu_PrintTitles" localSheetId="0">Orçamento!$1:$13</definedName>
    <definedName name="Z_CE6D2F78_279A_48FF_B90B_4CA40BF0D3DA__wvu_PrintTitles" localSheetId="1">Resumo!$1:$15</definedName>
  </definedNames>
  <calcPr calcId="145621"/>
  <customWorkbookViews>
    <customWorkbookView name="User - Modo de exibição pessoal" guid="{B535EED3-096A-4559-AE37-6359A35C71B4}" mergeInterval="0" personalView="1" maximized="1" xWindow="-8" yWindow="-8" windowWidth="1936" windowHeight="1056" tabRatio="621" activeSheetId="5"/>
    <customWorkbookView name="Erica Sotto - Modo de exibição pessoal" guid="{3B8348FD-7A00-44FD-ACF5-E6A19592872E}" mergeInterval="0" personalView="1" maximized="1" xWindow="-8" yWindow="-8" windowWidth="1616" windowHeight="876" tabRatio="621" activeSheetId="1"/>
  </customWorkbookViews>
</workbook>
</file>

<file path=xl/calcChain.xml><?xml version="1.0" encoding="utf-8"?>
<calcChain xmlns="http://schemas.openxmlformats.org/spreadsheetml/2006/main">
  <c r="A8" i="5" l="1"/>
  <c r="H22" i="1"/>
  <c r="H21" i="1"/>
  <c r="A17" i="5" l="1"/>
  <c r="H27" i="1" l="1"/>
  <c r="K27" i="1"/>
  <c r="R27" i="1"/>
  <c r="Y27" i="1"/>
  <c r="AF27" i="1"/>
  <c r="AM27" i="1"/>
  <c r="AT27" i="1"/>
  <c r="AZ27" i="1" s="1"/>
  <c r="BA27" i="1"/>
  <c r="BH27" i="1"/>
  <c r="BN27" i="1" s="1"/>
  <c r="BO27" i="1"/>
  <c r="BV27" i="1"/>
  <c r="CB27" i="1" s="1"/>
  <c r="CC27" i="1"/>
  <c r="CJ27" i="1"/>
  <c r="CP27" i="1" s="1"/>
  <c r="CQ27" i="1"/>
  <c r="CX27" i="1"/>
  <c r="DD27" i="1" s="1"/>
  <c r="DE27" i="1"/>
  <c r="DL27" i="1"/>
  <c r="DR27" i="1" s="1"/>
  <c r="DS27" i="1"/>
  <c r="DZ27" i="1"/>
  <c r="EF27" i="1" s="1"/>
  <c r="DZ34" i="1"/>
  <c r="DS34" i="1"/>
  <c r="DL34" i="1"/>
  <c r="DE34" i="1"/>
  <c r="CX34" i="1"/>
  <c r="CQ34" i="1"/>
  <c r="CJ34" i="1"/>
  <c r="CC34" i="1"/>
  <c r="BV34" i="1"/>
  <c r="BO34" i="1"/>
  <c r="BH34" i="1"/>
  <c r="BA34" i="1"/>
  <c r="AT34" i="1"/>
  <c r="AM34" i="1"/>
  <c r="AF34" i="1"/>
  <c r="Y34" i="1"/>
  <c r="R34" i="1"/>
  <c r="K34" i="1"/>
  <c r="H34" i="1"/>
  <c r="EJ33" i="1"/>
  <c r="EI33" i="1"/>
  <c r="J33" i="1"/>
  <c r="DZ31" i="1"/>
  <c r="DS31" i="1"/>
  <c r="DL31" i="1"/>
  <c r="DE31" i="1"/>
  <c r="CX31" i="1"/>
  <c r="CQ31" i="1"/>
  <c r="CJ31" i="1"/>
  <c r="CC31" i="1"/>
  <c r="BV31" i="1"/>
  <c r="BO31" i="1"/>
  <c r="BH31" i="1"/>
  <c r="BA31" i="1"/>
  <c r="AT31" i="1"/>
  <c r="AM31" i="1"/>
  <c r="AF31" i="1"/>
  <c r="Y31" i="1"/>
  <c r="R31" i="1"/>
  <c r="K31" i="1"/>
  <c r="H31" i="1"/>
  <c r="DZ30" i="1"/>
  <c r="DS30" i="1"/>
  <c r="DL30" i="1"/>
  <c r="DE30" i="1"/>
  <c r="CX30" i="1"/>
  <c r="CQ30" i="1"/>
  <c r="CJ30" i="1"/>
  <c r="CC30" i="1"/>
  <c r="BV30" i="1"/>
  <c r="BO30" i="1"/>
  <c r="BH30" i="1"/>
  <c r="BA30" i="1"/>
  <c r="AT30" i="1"/>
  <c r="AM30" i="1"/>
  <c r="AF30" i="1"/>
  <c r="Y30" i="1"/>
  <c r="R30" i="1"/>
  <c r="K30" i="1"/>
  <c r="H30" i="1"/>
  <c r="EJ29" i="1"/>
  <c r="EI29" i="1"/>
  <c r="J29" i="1"/>
  <c r="DZ28" i="1"/>
  <c r="DS28" i="1"/>
  <c r="DL28" i="1"/>
  <c r="DE28" i="1"/>
  <c r="CX28" i="1"/>
  <c r="CQ28" i="1"/>
  <c r="CJ28" i="1"/>
  <c r="CC28" i="1"/>
  <c r="BV28" i="1"/>
  <c r="BO28" i="1"/>
  <c r="BH28" i="1"/>
  <c r="BA28" i="1"/>
  <c r="AT28" i="1"/>
  <c r="AM28" i="1"/>
  <c r="AF28" i="1"/>
  <c r="Y28" i="1"/>
  <c r="R28" i="1"/>
  <c r="K28" i="1"/>
  <c r="H28" i="1"/>
  <c r="DZ26" i="1"/>
  <c r="DS26" i="1"/>
  <c r="DL26" i="1"/>
  <c r="DE26" i="1"/>
  <c r="CX26" i="1"/>
  <c r="CQ26" i="1"/>
  <c r="CJ26" i="1"/>
  <c r="CC26" i="1"/>
  <c r="BV26" i="1"/>
  <c r="BO26" i="1"/>
  <c r="BH26" i="1"/>
  <c r="BA26" i="1"/>
  <c r="AT26" i="1"/>
  <c r="AM26" i="1"/>
  <c r="AF26" i="1"/>
  <c r="Y26" i="1"/>
  <c r="R26" i="1"/>
  <c r="K26" i="1"/>
  <c r="H26" i="1"/>
  <c r="EJ25" i="1"/>
  <c r="EI25" i="1"/>
  <c r="J25" i="1"/>
  <c r="EI27" i="1" l="1"/>
  <c r="EG27" i="1" s="1"/>
  <c r="J27" i="1" s="1"/>
  <c r="AL27" i="1"/>
  <c r="X27" i="1"/>
  <c r="DY27" i="1"/>
  <c r="DK27" i="1"/>
  <c r="CW27" i="1"/>
  <c r="CI27" i="1"/>
  <c r="BU27" i="1"/>
  <c r="BG27" i="1"/>
  <c r="AS27" i="1"/>
  <c r="AE27" i="1"/>
  <c r="Q27" i="1"/>
  <c r="EJ27" i="1"/>
  <c r="EH27" i="1" s="1"/>
  <c r="EI34" i="1"/>
  <c r="EG34" i="1" s="1"/>
  <c r="J34" i="1" s="1"/>
  <c r="Q34" i="1"/>
  <c r="AE34" i="1"/>
  <c r="AS34" i="1"/>
  <c r="BG34" i="1"/>
  <c r="BU34" i="1"/>
  <c r="CI34" i="1"/>
  <c r="CW34" i="1"/>
  <c r="DK34" i="1"/>
  <c r="DY34" i="1"/>
  <c r="E33" i="1"/>
  <c r="X34" i="1"/>
  <c r="AL34" i="1"/>
  <c r="AZ34" i="1"/>
  <c r="BN34" i="1"/>
  <c r="CB34" i="1"/>
  <c r="DD34" i="1"/>
  <c r="DR34" i="1"/>
  <c r="EF34" i="1"/>
  <c r="CP34" i="1"/>
  <c r="EI28" i="1"/>
  <c r="EG28" i="1" s="1"/>
  <c r="J28" i="1" s="1"/>
  <c r="EI30" i="1"/>
  <c r="EG30" i="1" s="1"/>
  <c r="J30" i="1" s="1"/>
  <c r="Q30" i="1"/>
  <c r="AE30" i="1"/>
  <c r="AS30" i="1"/>
  <c r="BG30" i="1"/>
  <c r="BU30" i="1"/>
  <c r="CI30" i="1"/>
  <c r="CW30" i="1"/>
  <c r="DK30" i="1"/>
  <c r="DY30" i="1"/>
  <c r="Q31" i="1"/>
  <c r="AE31" i="1"/>
  <c r="AS31" i="1"/>
  <c r="BG31" i="1"/>
  <c r="BU31" i="1"/>
  <c r="CI31" i="1"/>
  <c r="CW31" i="1"/>
  <c r="DK31" i="1"/>
  <c r="DY31" i="1"/>
  <c r="E25" i="1"/>
  <c r="X26" i="1"/>
  <c r="AL26" i="1"/>
  <c r="AZ26" i="1"/>
  <c r="BN26" i="1"/>
  <c r="CB26" i="1"/>
  <c r="CP26" i="1"/>
  <c r="DD26" i="1"/>
  <c r="DR26" i="1"/>
  <c r="EF26" i="1"/>
  <c r="X28" i="1"/>
  <c r="AL28" i="1"/>
  <c r="AZ28" i="1"/>
  <c r="BN28" i="1"/>
  <c r="CB28" i="1"/>
  <c r="DD28" i="1"/>
  <c r="DR28" i="1"/>
  <c r="EF28" i="1"/>
  <c r="Q26" i="1"/>
  <c r="AE26" i="1"/>
  <c r="AS26" i="1"/>
  <c r="BG26" i="1"/>
  <c r="BU26" i="1"/>
  <c r="CI26" i="1"/>
  <c r="CW26" i="1"/>
  <c r="DK26" i="1"/>
  <c r="DY26" i="1"/>
  <c r="Q28" i="1"/>
  <c r="AE28" i="1"/>
  <c r="AS28" i="1"/>
  <c r="BG28" i="1"/>
  <c r="BU28" i="1"/>
  <c r="CI28" i="1"/>
  <c r="CW28" i="1"/>
  <c r="DK28" i="1"/>
  <c r="DY28" i="1"/>
  <c r="E29" i="1"/>
  <c r="X30" i="1"/>
  <c r="AL30" i="1"/>
  <c r="AZ30" i="1"/>
  <c r="BN30" i="1"/>
  <c r="CB30" i="1"/>
  <c r="DD30" i="1"/>
  <c r="DR30" i="1"/>
  <c r="EF30" i="1"/>
  <c r="X31" i="1"/>
  <c r="AL31" i="1"/>
  <c r="AZ31" i="1"/>
  <c r="BN31" i="1"/>
  <c r="CB31" i="1"/>
  <c r="CP31" i="1"/>
  <c r="DD31" i="1"/>
  <c r="DR31" i="1"/>
  <c r="EF31" i="1"/>
  <c r="EI26" i="1"/>
  <c r="EG26" i="1" s="1"/>
  <c r="J26" i="1" s="1"/>
  <c r="CP28" i="1"/>
  <c r="CP30" i="1"/>
  <c r="EI31" i="1"/>
  <c r="EG31" i="1" s="1"/>
  <c r="J31" i="1" s="1"/>
  <c r="H17" i="1"/>
  <c r="K17" i="1"/>
  <c r="R17" i="1"/>
  <c r="Y17" i="1"/>
  <c r="AF17" i="1"/>
  <c r="AM17" i="1"/>
  <c r="AT17" i="1"/>
  <c r="BA17" i="1"/>
  <c r="BH17" i="1"/>
  <c r="BO17" i="1"/>
  <c r="BV17" i="1"/>
  <c r="CC17" i="1"/>
  <c r="CJ17" i="1"/>
  <c r="CQ17" i="1"/>
  <c r="CX17" i="1"/>
  <c r="DE17" i="1"/>
  <c r="DL17" i="1"/>
  <c r="DS17" i="1"/>
  <c r="DZ17" i="1"/>
  <c r="EJ28" i="1" l="1"/>
  <c r="EH28" i="1" s="1"/>
  <c r="EI17" i="1"/>
  <c r="EG17" i="1" s="1"/>
  <c r="J17" i="1" s="1"/>
  <c r="EJ34" i="1"/>
  <c r="EH34" i="1" s="1"/>
  <c r="DK24" i="1"/>
  <c r="CI24" i="1"/>
  <c r="BG24" i="1"/>
  <c r="AE24" i="1"/>
  <c r="EF24" i="1"/>
  <c r="DD24" i="1"/>
  <c r="CB24" i="1"/>
  <c r="AZ24" i="1"/>
  <c r="X24" i="1"/>
  <c r="EJ30" i="1"/>
  <c r="EH30" i="1" s="1"/>
  <c r="EJ31" i="1"/>
  <c r="EH31" i="1" s="1"/>
  <c r="DY24" i="1"/>
  <c r="CW24" i="1"/>
  <c r="BU24" i="1"/>
  <c r="AS24" i="1"/>
  <c r="Q24" i="1"/>
  <c r="DR24" i="1"/>
  <c r="EJ26" i="1"/>
  <c r="EH26" i="1" s="1"/>
  <c r="CP24" i="1"/>
  <c r="BN24" i="1"/>
  <c r="AL24" i="1"/>
  <c r="E24" i="1"/>
  <c r="D19" i="15" s="1"/>
  <c r="EF17" i="1"/>
  <c r="DR17" i="1"/>
  <c r="DD17" i="1"/>
  <c r="CP17" i="1"/>
  <c r="CB17" i="1"/>
  <c r="BN17" i="1"/>
  <c r="AZ17" i="1"/>
  <c r="AL17" i="1"/>
  <c r="X17" i="1"/>
  <c r="DY17" i="1"/>
  <c r="DK17" i="1"/>
  <c r="CW17" i="1"/>
  <c r="CI17" i="1"/>
  <c r="BU17" i="1"/>
  <c r="BG17" i="1"/>
  <c r="AS17" i="1"/>
  <c r="AE17" i="1"/>
  <c r="Q17" i="1"/>
  <c r="K22" i="1"/>
  <c r="R22" i="1"/>
  <c r="Y22" i="1"/>
  <c r="AF22" i="1"/>
  <c r="AM22" i="1"/>
  <c r="AT22" i="1"/>
  <c r="BA22" i="1"/>
  <c r="BH22" i="1"/>
  <c r="BO22" i="1"/>
  <c r="BV22" i="1"/>
  <c r="CC22" i="1"/>
  <c r="CJ22" i="1"/>
  <c r="CQ22" i="1"/>
  <c r="CX22" i="1"/>
  <c r="DE22" i="1"/>
  <c r="DL22" i="1"/>
  <c r="DS22" i="1"/>
  <c r="DZ22" i="1"/>
  <c r="H18" i="1"/>
  <c r="K18" i="1"/>
  <c r="R18" i="1"/>
  <c r="X18" i="1" s="1"/>
  <c r="Y18" i="1"/>
  <c r="AF18" i="1"/>
  <c r="AL18" i="1" s="1"/>
  <c r="AM18" i="1"/>
  <c r="AT18" i="1"/>
  <c r="AZ18" i="1" s="1"/>
  <c r="BA18" i="1"/>
  <c r="BH18" i="1"/>
  <c r="BN18" i="1" s="1"/>
  <c r="BO18" i="1"/>
  <c r="BV18" i="1"/>
  <c r="CB18" i="1" s="1"/>
  <c r="CC18" i="1"/>
  <c r="CJ18" i="1"/>
  <c r="CP18" i="1" s="1"/>
  <c r="CQ18" i="1"/>
  <c r="CX18" i="1"/>
  <c r="DD18" i="1" s="1"/>
  <c r="DE18" i="1"/>
  <c r="DL18" i="1"/>
  <c r="DR18" i="1" s="1"/>
  <c r="DS18" i="1"/>
  <c r="DZ18" i="1"/>
  <c r="EF18" i="1" s="1"/>
  <c r="H23" i="1"/>
  <c r="K23" i="1"/>
  <c r="R23" i="1"/>
  <c r="Y23" i="1"/>
  <c r="AF23" i="1"/>
  <c r="AM23" i="1"/>
  <c r="AT23" i="1"/>
  <c r="BA23" i="1"/>
  <c r="BH23" i="1"/>
  <c r="BO23" i="1"/>
  <c r="BV23" i="1"/>
  <c r="CC23" i="1"/>
  <c r="CJ23" i="1"/>
  <c r="CQ23" i="1"/>
  <c r="CX23" i="1"/>
  <c r="DE23" i="1"/>
  <c r="DL23" i="1"/>
  <c r="DS23" i="1"/>
  <c r="DZ23" i="1"/>
  <c r="H16" i="1"/>
  <c r="K16" i="1"/>
  <c r="R16" i="1"/>
  <c r="Y16" i="1"/>
  <c r="AF16" i="1"/>
  <c r="AM16" i="1"/>
  <c r="AT16" i="1"/>
  <c r="BA16" i="1"/>
  <c r="BH16" i="1"/>
  <c r="BO16" i="1"/>
  <c r="BV16" i="1"/>
  <c r="CC16" i="1"/>
  <c r="CJ16" i="1"/>
  <c r="CQ16" i="1"/>
  <c r="CX16" i="1"/>
  <c r="DE16" i="1"/>
  <c r="DL16" i="1"/>
  <c r="DS16" i="1"/>
  <c r="DZ16" i="1"/>
  <c r="EI16" i="1"/>
  <c r="EG16" i="1" s="1"/>
  <c r="J16" i="1" s="1"/>
  <c r="Q21" i="15"/>
  <c r="R21" i="15" s="1"/>
  <c r="Q19" i="15"/>
  <c r="R19" i="15" s="1"/>
  <c r="DZ36" i="1"/>
  <c r="DS36" i="1"/>
  <c r="DL36" i="1"/>
  <c r="DE36" i="1"/>
  <c r="CX36" i="1"/>
  <c r="CQ36" i="1"/>
  <c r="CJ36" i="1"/>
  <c r="CC36" i="1"/>
  <c r="BV36" i="1"/>
  <c r="BO36" i="1"/>
  <c r="BH36" i="1"/>
  <c r="BA36" i="1"/>
  <c r="AT36" i="1"/>
  <c r="AM36" i="1"/>
  <c r="AF36" i="1"/>
  <c r="Y36" i="1"/>
  <c r="R36" i="1"/>
  <c r="K36" i="1"/>
  <c r="H36" i="1"/>
  <c r="DZ21" i="1"/>
  <c r="DS21" i="1"/>
  <c r="DL21" i="1"/>
  <c r="DE21" i="1"/>
  <c r="CX21" i="1"/>
  <c r="CQ21" i="1"/>
  <c r="CJ21" i="1"/>
  <c r="CC21" i="1"/>
  <c r="BV21" i="1"/>
  <c r="BO21" i="1"/>
  <c r="BH21" i="1"/>
  <c r="BA21" i="1"/>
  <c r="AT21" i="1"/>
  <c r="AM21" i="1"/>
  <c r="AF21" i="1"/>
  <c r="Y21" i="1"/>
  <c r="R21" i="1"/>
  <c r="K21" i="1"/>
  <c r="DZ37" i="1"/>
  <c r="DS37" i="1"/>
  <c r="DL37" i="1"/>
  <c r="DE37" i="1"/>
  <c r="CX37" i="1"/>
  <c r="CQ37" i="1"/>
  <c r="CJ37" i="1"/>
  <c r="CC37" i="1"/>
  <c r="BV37" i="1"/>
  <c r="BO37" i="1"/>
  <c r="BH37" i="1"/>
  <c r="BA37" i="1"/>
  <c r="AT37" i="1"/>
  <c r="AM37" i="1"/>
  <c r="AF37" i="1"/>
  <c r="Y37" i="1"/>
  <c r="R37" i="1"/>
  <c r="K37" i="1"/>
  <c r="H37" i="1"/>
  <c r="EJ35" i="1"/>
  <c r="EI35" i="1"/>
  <c r="J35" i="1"/>
  <c r="G20" i="15" l="1"/>
  <c r="I20" i="15"/>
  <c r="K20" i="15"/>
  <c r="M20" i="15"/>
  <c r="O20" i="15"/>
  <c r="E20" i="15"/>
  <c r="P20" i="15"/>
  <c r="F20" i="15"/>
  <c r="H20" i="15"/>
  <c r="J20" i="15"/>
  <c r="L20" i="15"/>
  <c r="N20" i="15"/>
  <c r="EI22" i="1"/>
  <c r="EG22" i="1" s="1"/>
  <c r="J22" i="1" s="1"/>
  <c r="ED24" i="1"/>
  <c r="EB24" i="1"/>
  <c r="DX24" i="1"/>
  <c r="DV24" i="1"/>
  <c r="DT24" i="1"/>
  <c r="DP24" i="1"/>
  <c r="DN24" i="1"/>
  <c r="DJ24" i="1"/>
  <c r="DH24" i="1"/>
  <c r="DF24" i="1"/>
  <c r="DB24" i="1"/>
  <c r="CZ24" i="1"/>
  <c r="CV24" i="1"/>
  <c r="CT24" i="1"/>
  <c r="CR24" i="1"/>
  <c r="CN24" i="1"/>
  <c r="CL24" i="1"/>
  <c r="CH24" i="1"/>
  <c r="CF24" i="1"/>
  <c r="CD24" i="1"/>
  <c r="BZ24" i="1"/>
  <c r="BX24" i="1"/>
  <c r="EE24" i="1"/>
  <c r="EC24" i="1"/>
  <c r="EA24" i="1"/>
  <c r="DW24" i="1"/>
  <c r="DU24" i="1"/>
  <c r="DQ24" i="1"/>
  <c r="DO24" i="1"/>
  <c r="DM24" i="1"/>
  <c r="DI24" i="1"/>
  <c r="DG24" i="1"/>
  <c r="DC24" i="1"/>
  <c r="DA24" i="1"/>
  <c r="CY24" i="1"/>
  <c r="CU24" i="1"/>
  <c r="CS24" i="1"/>
  <c r="CO24" i="1"/>
  <c r="CM24" i="1"/>
  <c r="CK24" i="1"/>
  <c r="CG24" i="1"/>
  <c r="CE24" i="1"/>
  <c r="CA24" i="1"/>
  <c r="BY24" i="1"/>
  <c r="BW24" i="1"/>
  <c r="BT24" i="1"/>
  <c r="BR24" i="1"/>
  <c r="BP24" i="1"/>
  <c r="BL24" i="1"/>
  <c r="BJ24" i="1"/>
  <c r="BF24" i="1"/>
  <c r="BD24" i="1"/>
  <c r="BB24" i="1"/>
  <c r="AX24" i="1"/>
  <c r="AV24" i="1"/>
  <c r="AR24" i="1"/>
  <c r="AP24" i="1"/>
  <c r="AN24" i="1"/>
  <c r="AJ24" i="1"/>
  <c r="AH24" i="1"/>
  <c r="AD24" i="1"/>
  <c r="AB24" i="1"/>
  <c r="Z24" i="1"/>
  <c r="V24" i="1"/>
  <c r="T24" i="1"/>
  <c r="P24" i="1"/>
  <c r="N24" i="1"/>
  <c r="L24" i="1"/>
  <c r="BS24" i="1"/>
  <c r="BQ24" i="1"/>
  <c r="BM24" i="1"/>
  <c r="BK24" i="1"/>
  <c r="BI24" i="1"/>
  <c r="BE24" i="1"/>
  <c r="BC24" i="1"/>
  <c r="AY24" i="1"/>
  <c r="AW24" i="1"/>
  <c r="AU24" i="1"/>
  <c r="AQ24" i="1"/>
  <c r="AO24" i="1"/>
  <c r="AK24" i="1"/>
  <c r="AI24" i="1"/>
  <c r="AG24" i="1"/>
  <c r="AC24" i="1"/>
  <c r="AA24" i="1"/>
  <c r="W24" i="1"/>
  <c r="U24" i="1"/>
  <c r="S24" i="1"/>
  <c r="O24" i="1"/>
  <c r="M24" i="1"/>
  <c r="AF24" i="1"/>
  <c r="EJ24" i="1"/>
  <c r="EI24" i="1" s="1"/>
  <c r="CJ24" i="1"/>
  <c r="DL24" i="1"/>
  <c r="AM24" i="1"/>
  <c r="CQ24" i="1"/>
  <c r="R24" i="1"/>
  <c r="BV24" i="1"/>
  <c r="DZ24" i="1"/>
  <c r="BA24" i="1"/>
  <c r="DE24" i="1"/>
  <c r="BH24" i="1"/>
  <c r="K24" i="1"/>
  <c r="BO24" i="1"/>
  <c r="DS24" i="1"/>
  <c r="AT24" i="1"/>
  <c r="CX24" i="1"/>
  <c r="Y24" i="1"/>
  <c r="CC24" i="1"/>
  <c r="EJ17" i="1"/>
  <c r="EH17" i="1" s="1"/>
  <c r="EI23" i="1"/>
  <c r="EG23" i="1" s="1"/>
  <c r="J23" i="1" s="1"/>
  <c r="EI18" i="1"/>
  <c r="EG18" i="1" s="1"/>
  <c r="J18" i="1" s="1"/>
  <c r="EF22" i="1"/>
  <c r="DR22" i="1"/>
  <c r="DD22" i="1"/>
  <c r="CP22" i="1"/>
  <c r="CB22" i="1"/>
  <c r="BN22" i="1"/>
  <c r="AZ22" i="1"/>
  <c r="AL22" i="1"/>
  <c r="X22" i="1"/>
  <c r="DY22" i="1"/>
  <c r="DK22" i="1"/>
  <c r="CW22" i="1"/>
  <c r="CI22" i="1"/>
  <c r="BU22" i="1"/>
  <c r="BG22" i="1"/>
  <c r="AS22" i="1"/>
  <c r="AE22" i="1"/>
  <c r="Q22" i="1"/>
  <c r="DY18" i="1"/>
  <c r="DK18" i="1"/>
  <c r="CW18" i="1"/>
  <c r="CI18" i="1"/>
  <c r="BU18" i="1"/>
  <c r="BG18" i="1"/>
  <c r="AS18" i="1"/>
  <c r="AE18" i="1"/>
  <c r="Q18" i="1"/>
  <c r="Q23" i="1"/>
  <c r="X23" i="1"/>
  <c r="AE23" i="1"/>
  <c r="AL23" i="1"/>
  <c r="AS23" i="1"/>
  <c r="AZ23" i="1"/>
  <c r="BG23" i="1"/>
  <c r="BN23" i="1"/>
  <c r="BU23" i="1"/>
  <c r="CB23" i="1"/>
  <c r="CI23" i="1"/>
  <c r="CP23" i="1"/>
  <c r="CW23" i="1"/>
  <c r="DD23" i="1"/>
  <c r="DK23" i="1"/>
  <c r="DR23" i="1"/>
  <c r="DY23" i="1"/>
  <c r="EF23" i="1"/>
  <c r="EF16" i="1"/>
  <c r="DR16" i="1"/>
  <c r="DD16" i="1"/>
  <c r="CP16" i="1"/>
  <c r="CB16" i="1"/>
  <c r="BN16" i="1"/>
  <c r="AZ16" i="1"/>
  <c r="AL16" i="1"/>
  <c r="X16" i="1"/>
  <c r="DY16" i="1"/>
  <c r="DK16" i="1"/>
  <c r="CW16" i="1"/>
  <c r="CI16" i="1"/>
  <c r="BU16" i="1"/>
  <c r="BG16" i="1"/>
  <c r="AS16" i="1"/>
  <c r="AE16" i="1"/>
  <c r="Q16" i="1"/>
  <c r="E35" i="1"/>
  <c r="E32" i="1" s="1"/>
  <c r="D21" i="15" s="1"/>
  <c r="EI36" i="1"/>
  <c r="EG36" i="1" s="1"/>
  <c r="J36" i="1" s="1"/>
  <c r="EI21" i="1"/>
  <c r="EG21" i="1" s="1"/>
  <c r="J21" i="1" s="1"/>
  <c r="X36" i="1"/>
  <c r="AZ36" i="1"/>
  <c r="CB36" i="1"/>
  <c r="DD36" i="1"/>
  <c r="EF36" i="1"/>
  <c r="Q36" i="1"/>
  <c r="AS36" i="1"/>
  <c r="BU36" i="1"/>
  <c r="CW36" i="1"/>
  <c r="DY36" i="1"/>
  <c r="AL36" i="1"/>
  <c r="BN36" i="1"/>
  <c r="DR36" i="1"/>
  <c r="AE36" i="1"/>
  <c r="BG36" i="1"/>
  <c r="CI36" i="1"/>
  <c r="DK36" i="1"/>
  <c r="CP36" i="1"/>
  <c r="BN21" i="1"/>
  <c r="EI37" i="1"/>
  <c r="EG37" i="1" s="1"/>
  <c r="J37" i="1" s="1"/>
  <c r="X37" i="1"/>
  <c r="AZ37" i="1"/>
  <c r="CB37" i="1"/>
  <c r="DD37" i="1"/>
  <c r="EF37" i="1"/>
  <c r="DY37" i="1"/>
  <c r="DK37" i="1"/>
  <c r="CW37" i="1"/>
  <c r="CI37" i="1"/>
  <c r="BU37" i="1"/>
  <c r="BG37" i="1"/>
  <c r="AS37" i="1"/>
  <c r="AE37" i="1"/>
  <c r="Q37" i="1"/>
  <c r="AL37" i="1"/>
  <c r="BN37" i="1"/>
  <c r="DR37" i="1"/>
  <c r="CP37" i="1"/>
  <c r="F22" i="15" l="1"/>
  <c r="H22" i="15"/>
  <c r="J22" i="15"/>
  <c r="L22" i="15"/>
  <c r="N22" i="15"/>
  <c r="P22" i="15"/>
  <c r="G22" i="15"/>
  <c r="I22" i="15"/>
  <c r="K22" i="15"/>
  <c r="M22" i="15"/>
  <c r="O22" i="15"/>
  <c r="E22" i="15"/>
  <c r="EH24" i="1"/>
  <c r="EG24" i="1" s="1"/>
  <c r="J24" i="1" s="1"/>
  <c r="EJ22" i="1"/>
  <c r="EH22" i="1" s="1"/>
  <c r="EJ18" i="1"/>
  <c r="EH18" i="1" s="1"/>
  <c r="EJ23" i="1"/>
  <c r="EH23" i="1" s="1"/>
  <c r="EJ16" i="1"/>
  <c r="EH16" i="1" s="1"/>
  <c r="BU21" i="1"/>
  <c r="DR21" i="1"/>
  <c r="CI21" i="1"/>
  <c r="CB21" i="1"/>
  <c r="DK21" i="1"/>
  <c r="DD21" i="1"/>
  <c r="CP21" i="1"/>
  <c r="AE21" i="1"/>
  <c r="EF21" i="1"/>
  <c r="X21" i="1"/>
  <c r="CW21" i="1"/>
  <c r="BG21" i="1"/>
  <c r="AL21" i="1"/>
  <c r="AZ21" i="1"/>
  <c r="DY21" i="1"/>
  <c r="Q21" i="1"/>
  <c r="EJ36" i="1"/>
  <c r="EH36" i="1" s="1"/>
  <c r="AS21" i="1"/>
  <c r="EJ37" i="1"/>
  <c r="EH37" i="1" s="1"/>
  <c r="EJ21" i="1" l="1"/>
  <c r="EH21" i="1" s="1"/>
  <c r="EJ20" i="1" l="1"/>
  <c r="EI20" i="1"/>
  <c r="J20" i="1"/>
  <c r="Q20" i="15" l="1"/>
  <c r="R20" i="15" s="1"/>
  <c r="Q22" i="15" l="1"/>
  <c r="R22" i="15" s="1"/>
  <c r="H19" i="1" l="1"/>
  <c r="CJ19" i="1"/>
  <c r="F14" i="15"/>
  <c r="G14" i="15" s="1"/>
  <c r="H14" i="15" s="1"/>
  <c r="I14" i="15" s="1"/>
  <c r="J14" i="15" s="1"/>
  <c r="K14" i="15" s="1"/>
  <c r="L14" i="15" s="1"/>
  <c r="M14" i="15" s="1"/>
  <c r="N14" i="15" s="1"/>
  <c r="O14" i="15" s="1"/>
  <c r="P14" i="15" s="1"/>
  <c r="B12" i="5"/>
  <c r="EJ15" i="1"/>
  <c r="DZ19" i="1"/>
  <c r="DS19" i="1"/>
  <c r="DL19" i="1"/>
  <c r="DE19" i="1"/>
  <c r="CX19" i="1"/>
  <c r="CQ19" i="1"/>
  <c r="CC19" i="1"/>
  <c r="BV19" i="1"/>
  <c r="BO19" i="1"/>
  <c r="BH19" i="1"/>
  <c r="BA19" i="1"/>
  <c r="AT19" i="1"/>
  <c r="AM19" i="1"/>
  <c r="AF19" i="1"/>
  <c r="Y19" i="1"/>
  <c r="R19" i="1"/>
  <c r="R11" i="1"/>
  <c r="Y11" i="1" s="1"/>
  <c r="AF11" i="1" s="1"/>
  <c r="AM11" i="1" s="1"/>
  <c r="AT11" i="1" s="1"/>
  <c r="BA11" i="1" s="1"/>
  <c r="BH11" i="1" s="1"/>
  <c r="BO11" i="1" s="1"/>
  <c r="BV11" i="1" s="1"/>
  <c r="CC11" i="1" s="1"/>
  <c r="CJ11" i="1" s="1"/>
  <c r="CQ11" i="1" s="1"/>
  <c r="CX11" i="1" s="1"/>
  <c r="DE11" i="1" s="1"/>
  <c r="DL11" i="1" s="1"/>
  <c r="DS11" i="1" s="1"/>
  <c r="DZ11" i="1" s="1"/>
  <c r="EI15" i="1"/>
  <c r="B6" i="5"/>
  <c r="B10" i="5"/>
  <c r="A16" i="5"/>
  <c r="B16" i="5" s="1"/>
  <c r="B17" i="5"/>
  <c r="B18" i="5"/>
  <c r="J15" i="1"/>
  <c r="K19" i="1"/>
  <c r="E20" i="1"/>
  <c r="E15" i="1" l="1"/>
  <c r="E14" i="1" s="1"/>
  <c r="G38" i="1" s="1"/>
  <c r="I27" i="1" s="1"/>
  <c r="DK19" i="1"/>
  <c r="Q17" i="15"/>
  <c r="R17" i="15" s="1"/>
  <c r="BU19" i="1"/>
  <c r="AS19" i="1"/>
  <c r="AZ19" i="1"/>
  <c r="BN19" i="1"/>
  <c r="DD19" i="1"/>
  <c r="DR19" i="1"/>
  <c r="CI19" i="1"/>
  <c r="CB19" i="1"/>
  <c r="BG19" i="1"/>
  <c r="X19" i="1"/>
  <c r="CP19" i="1"/>
  <c r="EF19" i="1"/>
  <c r="DY19" i="1"/>
  <c r="CW19" i="1"/>
  <c r="Q19" i="1"/>
  <c r="AE19" i="1"/>
  <c r="EI19" i="1"/>
  <c r="EG19" i="1" s="1"/>
  <c r="J19" i="1" s="1"/>
  <c r="AL19" i="1"/>
  <c r="I34" i="1" l="1"/>
  <c r="I33" i="1"/>
  <c r="D17" i="15"/>
  <c r="EJ19" i="1"/>
  <c r="EH19" i="1" s="1"/>
  <c r="H18" i="15" l="1"/>
  <c r="H24" i="15" s="1"/>
  <c r="J18" i="15"/>
  <c r="L18" i="15"/>
  <c r="N18" i="15"/>
  <c r="P18" i="15"/>
  <c r="G18" i="15"/>
  <c r="I18" i="15"/>
  <c r="I24" i="15" s="1"/>
  <c r="K18" i="15"/>
  <c r="K24" i="15" s="1"/>
  <c r="M18" i="15"/>
  <c r="O18" i="15"/>
  <c r="E18" i="15"/>
  <c r="E24" i="15" s="1"/>
  <c r="G24" i="15"/>
  <c r="F18" i="15"/>
  <c r="F24" i="15" s="1"/>
  <c r="I17" i="1"/>
  <c r="I28" i="1"/>
  <c r="I30" i="1"/>
  <c r="I31" i="1"/>
  <c r="I26" i="1"/>
  <c r="I29" i="1"/>
  <c r="I25" i="1"/>
  <c r="I24" i="1"/>
  <c r="C19" i="15" s="1"/>
  <c r="J24" i="15"/>
  <c r="D24" i="15"/>
  <c r="DY32" i="1"/>
  <c r="DS32" i="1" s="1"/>
  <c r="X32" i="1"/>
  <c r="R32" i="1" s="1"/>
  <c r="CB32" i="1"/>
  <c r="BV32" i="1" s="1"/>
  <c r="AL32" i="1"/>
  <c r="AF32" i="1" s="1"/>
  <c r="BB32" i="1"/>
  <c r="Q32" i="1"/>
  <c r="K32" i="1" s="1"/>
  <c r="AE32" i="1"/>
  <c r="Y32" i="1" s="1"/>
  <c r="AS32" i="1"/>
  <c r="AM32" i="1" s="1"/>
  <c r="AZ32" i="1"/>
  <c r="AT32" i="1" s="1"/>
  <c r="CW32" i="1"/>
  <c r="CQ32" i="1" s="1"/>
  <c r="BG32" i="1"/>
  <c r="BA32" i="1" s="1"/>
  <c r="BU32" i="1"/>
  <c r="BO32" i="1" s="1"/>
  <c r="BN32" i="1"/>
  <c r="BH32" i="1" s="1"/>
  <c r="CP32" i="1"/>
  <c r="CJ32" i="1" s="1"/>
  <c r="DK32" i="1"/>
  <c r="DE32" i="1" s="1"/>
  <c r="DR32" i="1"/>
  <c r="DL32" i="1" s="1"/>
  <c r="CI32" i="1"/>
  <c r="CC32" i="1" s="1"/>
  <c r="DD32" i="1"/>
  <c r="CX32" i="1" s="1"/>
  <c r="EF32" i="1"/>
  <c r="DZ32" i="1" s="1"/>
  <c r="CS32" i="1"/>
  <c r="BX32" i="1"/>
  <c r="ED32" i="1"/>
  <c r="AO32" i="1"/>
  <c r="BR32" i="1"/>
  <c r="BF32" i="1"/>
  <c r="BM32" i="1"/>
  <c r="DT32" i="1"/>
  <c r="BP32" i="1"/>
  <c r="DG32" i="1"/>
  <c r="CH32" i="1"/>
  <c r="CT32" i="1"/>
  <c r="AV32" i="1"/>
  <c r="DF32" i="1"/>
  <c r="W32" i="1"/>
  <c r="DC32" i="1"/>
  <c r="DU32" i="1"/>
  <c r="DH32" i="1"/>
  <c r="BT32" i="1"/>
  <c r="CN32" i="1"/>
  <c r="N32" i="1"/>
  <c r="AB32" i="1"/>
  <c r="AN32" i="1"/>
  <c r="EB32" i="1"/>
  <c r="AU32" i="1"/>
  <c r="CD32" i="1"/>
  <c r="BS32" i="1"/>
  <c r="BQ32" i="1"/>
  <c r="BI32" i="1"/>
  <c r="EC32" i="1"/>
  <c r="BE32" i="1"/>
  <c r="AJ32" i="1"/>
  <c r="BD32" i="1"/>
  <c r="BL32" i="1"/>
  <c r="AP32" i="1"/>
  <c r="CM32" i="1"/>
  <c r="CR32" i="1"/>
  <c r="CV32" i="1"/>
  <c r="DA32" i="1"/>
  <c r="AQ32" i="1"/>
  <c r="DN32" i="1"/>
  <c r="AG32" i="1"/>
  <c r="CL32" i="1"/>
  <c r="CG32" i="1"/>
  <c r="AI32" i="1"/>
  <c r="CY32" i="1"/>
  <c r="DQ32" i="1"/>
  <c r="AK32" i="1"/>
  <c r="AA32" i="1"/>
  <c r="EE32" i="1"/>
  <c r="BJ32" i="1"/>
  <c r="S32" i="1"/>
  <c r="DV32" i="1"/>
  <c r="DM32" i="1"/>
  <c r="CZ32" i="1"/>
  <c r="DB32" i="1"/>
  <c r="DI32" i="1"/>
  <c r="BZ32" i="1"/>
  <c r="BW32" i="1"/>
  <c r="BC32" i="1"/>
  <c r="AH32" i="1"/>
  <c r="AR32" i="1"/>
  <c r="P32" i="1"/>
  <c r="U32" i="1"/>
  <c r="DJ32" i="1"/>
  <c r="DW32" i="1"/>
  <c r="DP32" i="1"/>
  <c r="Z32" i="1"/>
  <c r="O32" i="1"/>
  <c r="T32" i="1"/>
  <c r="AY32" i="1"/>
  <c r="DX32" i="1"/>
  <c r="AW32" i="1"/>
  <c r="CO32" i="1"/>
  <c r="CE32" i="1"/>
  <c r="AD32" i="1"/>
  <c r="AC32" i="1"/>
  <c r="BK32" i="1"/>
  <c r="DO32" i="1"/>
  <c r="CA32" i="1"/>
  <c r="BY32" i="1"/>
  <c r="C17" i="5"/>
  <c r="AX32" i="1"/>
  <c r="CK32" i="1"/>
  <c r="EA32" i="1"/>
  <c r="CF32" i="1"/>
  <c r="M32" i="1"/>
  <c r="L32" i="1"/>
  <c r="CU32" i="1"/>
  <c r="V32" i="1"/>
  <c r="I18" i="1" l="1"/>
  <c r="I22" i="1"/>
  <c r="I16" i="1"/>
  <c r="I23" i="1"/>
  <c r="G40" i="1"/>
  <c r="I21" i="1"/>
  <c r="I36" i="1"/>
  <c r="I37" i="1"/>
  <c r="I35" i="1"/>
  <c r="C18" i="5"/>
  <c r="AN14" i="1"/>
  <c r="AL14" i="1"/>
  <c r="AL38" i="1" s="1"/>
  <c r="AE14" i="1"/>
  <c r="AE38" i="1" s="1"/>
  <c r="CI14" i="1"/>
  <c r="CI38" i="1" s="1"/>
  <c r="AS14" i="1"/>
  <c r="AS38" i="1" s="1"/>
  <c r="DR14" i="1"/>
  <c r="DR38" i="1" s="1"/>
  <c r="DD14" i="1"/>
  <c r="DD38" i="1" s="1"/>
  <c r="CP14" i="1"/>
  <c r="CP38" i="1" s="1"/>
  <c r="CB14" i="1"/>
  <c r="CB38" i="1" s="1"/>
  <c r="DK14" i="1"/>
  <c r="DK38" i="1" s="1"/>
  <c r="Q14" i="1"/>
  <c r="Q38" i="1" s="1"/>
  <c r="DY14" i="1"/>
  <c r="DY38" i="1" s="1"/>
  <c r="BU14" i="1"/>
  <c r="BU38" i="1" s="1"/>
  <c r="EF14" i="1"/>
  <c r="EF38" i="1" s="1"/>
  <c r="BG14" i="1"/>
  <c r="BG38" i="1" s="1"/>
  <c r="CW14" i="1"/>
  <c r="CW38" i="1" s="1"/>
  <c r="AZ14" i="1"/>
  <c r="AZ38" i="1" s="1"/>
  <c r="BN14" i="1"/>
  <c r="BN38" i="1" s="1"/>
  <c r="EJ32" i="1"/>
  <c r="EI32" i="1" s="1"/>
  <c r="X14" i="1"/>
  <c r="X38" i="1" s="1"/>
  <c r="I20" i="1" l="1"/>
  <c r="BZ14" i="1"/>
  <c r="CM14" i="1"/>
  <c r="CL14" i="1"/>
  <c r="DT14" i="1"/>
  <c r="CK14" i="1"/>
  <c r="CN14" i="1"/>
  <c r="BQ14" i="1"/>
  <c r="DJ14" i="1"/>
  <c r="U14" i="1"/>
  <c r="BY14" i="1"/>
  <c r="CZ14" i="1"/>
  <c r="AD14" i="1"/>
  <c r="AO14" i="1"/>
  <c r="CU14" i="1"/>
  <c r="T14" i="1"/>
  <c r="DA14" i="1"/>
  <c r="BP14" i="1"/>
  <c r="BS14" i="1"/>
  <c r="DN14" i="1"/>
  <c r="DM14" i="1"/>
  <c r="EA14" i="1"/>
  <c r="W14" i="1"/>
  <c r="DF14" i="1"/>
  <c r="DC14" i="1"/>
  <c r="BJ14" i="1"/>
  <c r="P14" i="1"/>
  <c r="AK14" i="1"/>
  <c r="CO14" i="1"/>
  <c r="AG14" i="1"/>
  <c r="AR14" i="1"/>
  <c r="BC14" i="1"/>
  <c r="BK14" i="1"/>
  <c r="BW14" i="1"/>
  <c r="EB14" i="1"/>
  <c r="AY14" i="1"/>
  <c r="AA14" i="1"/>
  <c r="BB14" i="1"/>
  <c r="AC14" i="1"/>
  <c r="BD14" i="1"/>
  <c r="DW14" i="1"/>
  <c r="AQ14" i="1"/>
  <c r="CY14" i="1"/>
  <c r="AP14" i="1"/>
  <c r="CD14" i="1"/>
  <c r="BA14" i="1"/>
  <c r="AM14" i="1"/>
  <c r="DV14" i="1"/>
  <c r="M14" i="1"/>
  <c r="EE14" i="1"/>
  <c r="DB14" i="1"/>
  <c r="BL14" i="1"/>
  <c r="BX14" i="1"/>
  <c r="BT14" i="1"/>
  <c r="AB14" i="1"/>
  <c r="O14" i="1"/>
  <c r="DU14" i="1"/>
  <c r="CE14" i="1"/>
  <c r="DX14" i="1"/>
  <c r="CT14" i="1"/>
  <c r="Z14" i="1"/>
  <c r="DI14" i="1"/>
  <c r="L14" i="1"/>
  <c r="V14" i="1"/>
  <c r="DQ14" i="1"/>
  <c r="CF14" i="1"/>
  <c r="AU14" i="1"/>
  <c r="AV14" i="1"/>
  <c r="BF14" i="1"/>
  <c r="C16" i="5"/>
  <c r="N14" i="1"/>
  <c r="BV14" i="1"/>
  <c r="BE14" i="1"/>
  <c r="AW14" i="1"/>
  <c r="CR14" i="1"/>
  <c r="AH14" i="1"/>
  <c r="S14" i="1"/>
  <c r="ED14" i="1"/>
  <c r="AJ14" i="1"/>
  <c r="AI14" i="1"/>
  <c r="AX14" i="1"/>
  <c r="CH14" i="1"/>
  <c r="BR14" i="1"/>
  <c r="CG14" i="1"/>
  <c r="BI14" i="1"/>
  <c r="DG14" i="1"/>
  <c r="CS14" i="1"/>
  <c r="DO14" i="1"/>
  <c r="EC14" i="1"/>
  <c r="CV14" i="1"/>
  <c r="DH14" i="1"/>
  <c r="CA14" i="1"/>
  <c r="BM14" i="1"/>
  <c r="DP14" i="1"/>
  <c r="R14" i="1"/>
  <c r="BH14" i="1"/>
  <c r="DZ14" i="1"/>
  <c r="DL14" i="1"/>
  <c r="CC14" i="1"/>
  <c r="CQ14" i="1"/>
  <c r="AF14" i="1"/>
  <c r="K14" i="1"/>
  <c r="DE14" i="1"/>
  <c r="EH32" i="1"/>
  <c r="EG32" i="1" s="1"/>
  <c r="J32" i="1" s="1"/>
  <c r="AT14" i="1"/>
  <c r="CX14" i="1"/>
  <c r="DS14" i="1"/>
  <c r="BO14" i="1"/>
  <c r="Y14" i="1"/>
  <c r="EJ14" i="1"/>
  <c r="EJ38" i="1" s="1"/>
  <c r="CJ14" i="1"/>
  <c r="P24" i="15" l="1"/>
  <c r="O24" i="15"/>
  <c r="N24" i="15"/>
  <c r="M24" i="15"/>
  <c r="L24" i="15"/>
  <c r="C21" i="5"/>
  <c r="I40" i="1"/>
  <c r="D21" i="5" s="1"/>
  <c r="EI14" i="1"/>
  <c r="EH14" i="1"/>
  <c r="EH38" i="1" s="1"/>
  <c r="D27" i="15" l="1"/>
  <c r="Q18" i="15"/>
  <c r="R18" i="15" s="1"/>
  <c r="EG14" i="1"/>
  <c r="J14" i="1" s="1"/>
  <c r="C19" i="5" l="1"/>
  <c r="I14" i="1" l="1"/>
  <c r="C17" i="15" s="1"/>
  <c r="BO38" i="1"/>
  <c r="I32" i="1"/>
  <c r="C21" i="15" s="1"/>
  <c r="EG38" i="1"/>
  <c r="AF38" i="1"/>
  <c r="I19" i="1"/>
  <c r="EJ41" i="1"/>
  <c r="CC38" i="1"/>
  <c r="EI38" i="1"/>
  <c r="R38" i="1"/>
  <c r="CJ38" i="1"/>
  <c r="CQ38" i="1"/>
  <c r="AT38" i="1"/>
  <c r="EJ40" i="1"/>
  <c r="I15" i="1"/>
  <c r="CX38" i="1"/>
  <c r="AM38" i="1"/>
  <c r="Y38" i="1"/>
  <c r="BA38" i="1"/>
  <c r="BV38" i="1"/>
  <c r="DL38" i="1"/>
  <c r="BH38" i="1"/>
  <c r="DE38" i="1"/>
  <c r="DS38" i="1"/>
  <c r="DZ38" i="1"/>
  <c r="K38" i="1"/>
  <c r="I38" i="1"/>
  <c r="C24" i="15" l="1"/>
  <c r="J38" i="1"/>
  <c r="D18" i="5"/>
  <c r="D17" i="5"/>
  <c r="D16" i="5"/>
  <c r="C27" i="15" l="1"/>
  <c r="E27" i="15"/>
  <c r="F27" i="15" s="1"/>
  <c r="G27" i="15" s="1"/>
  <c r="H27" i="15" s="1"/>
  <c r="I27" i="15" s="1"/>
  <c r="J27" i="15" s="1"/>
  <c r="K27" i="15" s="1"/>
  <c r="L27" i="15" s="1"/>
  <c r="M27" i="15" s="1"/>
  <c r="N27" i="15" s="1"/>
  <c r="O27" i="15" s="1"/>
  <c r="P27" i="15" s="1"/>
  <c r="D19" i="5"/>
</calcChain>
</file>

<file path=xl/sharedStrings.xml><?xml version="1.0" encoding="utf-8"?>
<sst xmlns="http://schemas.openxmlformats.org/spreadsheetml/2006/main" count="258" uniqueCount="93">
  <si>
    <t xml:space="preserve">OBRA: </t>
  </si>
  <si>
    <t xml:space="preserve">Tipo de Intervenção: </t>
  </si>
  <si>
    <t>Endereço :</t>
  </si>
  <si>
    <t xml:space="preserve">TAB.  REF.: </t>
  </si>
  <si>
    <t>Saldo</t>
  </si>
  <si>
    <t>TOTAL</t>
  </si>
  <si>
    <t>ITEM</t>
  </si>
  <si>
    <t>Ref.</t>
  </si>
  <si>
    <t>DESCRIÇÃO DOS SERVIÇOS</t>
  </si>
  <si>
    <t>Un.</t>
  </si>
  <si>
    <t>Qtd.</t>
  </si>
  <si>
    <t xml:space="preserve">% </t>
  </si>
  <si>
    <t>%</t>
  </si>
  <si>
    <t>sem1</t>
  </si>
  <si>
    <t>sem2</t>
  </si>
  <si>
    <t>sem3</t>
  </si>
  <si>
    <t>sem4</t>
  </si>
  <si>
    <t>sem5</t>
  </si>
  <si>
    <t>R$</t>
  </si>
  <si>
    <t>01.01</t>
  </si>
  <si>
    <t>01.01.01</t>
  </si>
  <si>
    <t>m</t>
  </si>
  <si>
    <t>01.02</t>
  </si>
  <si>
    <t>01.02.01</t>
  </si>
  <si>
    <t>02.01</t>
  </si>
  <si>
    <t>02.01.01</t>
  </si>
  <si>
    <t>02.01.02</t>
  </si>
  <si>
    <t>02.02</t>
  </si>
  <si>
    <t>02.02.01</t>
  </si>
  <si>
    <t>02.02.02</t>
  </si>
  <si>
    <t>03.01</t>
  </si>
  <si>
    <t>03.01.01</t>
  </si>
  <si>
    <t>03.01.02</t>
  </si>
  <si>
    <t>un</t>
  </si>
  <si>
    <t>TAB.  REF.:</t>
  </si>
  <si>
    <t>Item</t>
  </si>
  <si>
    <t>Descrição</t>
  </si>
  <si>
    <t>Peso</t>
  </si>
  <si>
    <t>Valor do Serviço</t>
  </si>
  <si>
    <t>Sub-Total</t>
  </si>
  <si>
    <t>Total Geral</t>
  </si>
  <si>
    <t>Código</t>
  </si>
  <si>
    <t>01.02.02</t>
  </si>
  <si>
    <t>Custo Total</t>
  </si>
  <si>
    <t>04.09.100</t>
  </si>
  <si>
    <t>BDI</t>
  </si>
  <si>
    <t>Descrição dos Serviços</t>
  </si>
  <si>
    <t xml:space="preserve">TOTAL  GERAL </t>
  </si>
  <si>
    <t xml:space="preserve">Custo un. </t>
  </si>
  <si>
    <t>TOTAL GERAL</t>
  </si>
  <si>
    <t>Para planilhas de escola, alterar o índice ao lado conforme BDI da FDE</t>
  </si>
  <si>
    <t>m2</t>
  </si>
  <si>
    <t>VALOR TOTAL</t>
  </si>
  <si>
    <t>Distribuído</t>
  </si>
  <si>
    <t>m3</t>
  </si>
  <si>
    <t>m3xkm</t>
  </si>
  <si>
    <t>02.01.03</t>
  </si>
  <si>
    <t>CDHU-181</t>
  </si>
  <si>
    <t>Siurb (Edif)-Jan/21</t>
  </si>
  <si>
    <t>SERVIÇOS PRELIMINARES</t>
  </si>
  <si>
    <t>TOTAL  COM BDI</t>
  </si>
  <si>
    <t>01.01.02</t>
  </si>
  <si>
    <t>01.01.03</t>
  </si>
  <si>
    <t>01.01.04</t>
  </si>
  <si>
    <t>TOTAL GERAL COM BDI</t>
  </si>
  <si>
    <t>ADEQUAÇÃO</t>
  </si>
  <si>
    <t>INSTALAÇÃO DE GRADIL</t>
  </si>
  <si>
    <t>Fp.02 - Gradil De Ferro Perfilado, Tipo Parque Com Mureta - Gpm-1/Depave</t>
  </si>
  <si>
    <t>GRADIL</t>
  </si>
  <si>
    <t>INSTALAÇÃO DE PORTÕES</t>
  </si>
  <si>
    <t>DEMOLIÇÃO E RETIRADA</t>
  </si>
  <si>
    <t>REMOÇÕES</t>
  </si>
  <si>
    <t>DIVERSOS LOCAIS NO MUNÍCIPIO DE ITAPEVI</t>
  </si>
  <si>
    <t>SIURB / CDHU</t>
  </si>
  <si>
    <t>SERVIÇOS COMPLEMENTARES</t>
  </si>
  <si>
    <t>MANUTENÇÃO DO LOCAL</t>
  </si>
  <si>
    <t>RECOMPOSIÇÕES</t>
  </si>
  <si>
    <t>ATA DE FORNECIMENTO E INSTALAÇÃO DE GRADIL</t>
  </si>
  <si>
    <t>Retirada De Guarda-Corpo Ou Gradil Em Geral</t>
  </si>
  <si>
    <t>Retirada De Esquadrias Metálicas Em Geral, Portas Ou Caixilhos</t>
  </si>
  <si>
    <t>Retirada De Cerca De Arame Farpado, Mourão De Eucalipto Ou Concreto</t>
  </si>
  <si>
    <t>Demolição De Alvenaria Em Geral (Tijolos Ou Blocos)</t>
  </si>
  <si>
    <t>Remoção De Entulho Com Caçamba Metálica, Inclusive Carga Manual E Descarga Em Bota-Fora</t>
  </si>
  <si>
    <t>Carga Mecanizada E Remoção De Entulho, Inclusive Transporte Até 1Km</t>
  </si>
  <si>
    <t>Transporte De Entulho Por Caminhão Basculante, A Partir De 1Km</t>
  </si>
  <si>
    <t>Fp.01 - Gradil De Ferro Perfilado, Tipo Parque Sem Mureta - Gp-5/Depave</t>
  </si>
  <si>
    <t>Portão Em Ferro Galvanizado Eletrofundido Malha 65X132Mm, De Correr, Com Pintura Eletrolítica</t>
  </si>
  <si>
    <t>Pp.39/Pp.40 - Portão De Ferro Perfilado Tipo Parque (Gp.5/Gpm1) 3,0M, 1 Ou 2 Folhas</t>
  </si>
  <si>
    <t>Pp.41 - Portão De Ferro Perfilado, Tipo Parque (Gp-5/Gpm-1) 4,00M, 2 Folhas</t>
  </si>
  <si>
    <t>Passeio De Concreto, Fck=25Mpa, Incluindo Preparo Da Caixa E Lastro De Brita</t>
  </si>
  <si>
    <t>Limpeza Geral Da Obra</t>
  </si>
  <si>
    <t>Tipo de Intervenção:  ADEQUAÇÃO</t>
  </si>
  <si>
    <t>XX,XX%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</si>
</sst>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* #,##0.00\ ;* \(#,##0.00\);* \-#\ ;@\ "/>
    <numFmt numFmtId="169" formatCode="0.0000"/>
    <numFmt numFmtId="170" formatCode="_(* #,##0.00_);_(* \(#,##0.00\);_(* \-??_);_(@_)"/>
    <numFmt numFmtId="171" formatCode="00"/>
    <numFmt numFmtId="172" formatCode="_-* #,##0.00_-;\-* #,##0.00_-;_-* \-??_-;_-@_-"/>
    <numFmt numFmtId="173" formatCode="&quot;R$ &quot;#,##0.00"/>
    <numFmt numFmtId="174" formatCode="00\-00\-00"/>
    <numFmt numFmtId="175" formatCode="&quot;Mês&quot;\ ##"/>
    <numFmt numFmtId="177" formatCode="##,##0.00\ &quot;m2&quot;"/>
    <numFmt numFmtId="178" formatCode="&quot;R$&quot;\ #,##0.00"/>
    <numFmt numFmtId="179" formatCode="&quot;R$ &quot;#,##0.00\ &quot;/ m2&quot;"/>
    <numFmt numFmtId="180" formatCode="&quot; R$ &quot;#,##0.00\ &quot;/ m2&quot;"/>
    <numFmt numFmtId="181" formatCode="&quot;MÊS&quot;\ ##"/>
    <numFmt numFmtId="182" formatCode="_(&quot;R$ &quot;#,##0.00_);_(&quot;R$ &quot;\(#,##0.00\);_(&quot;R$ &quot;\ \-??_);_(@_)"/>
    <numFmt numFmtId="183" formatCode="&quot; R$ &quot;* #,##0.00\ ;&quot; R$ &quot;* \(#,##0.00\);&quot; R$ &quot;* \-#\ ;@\ "/>
    <numFmt numFmtId="184" formatCode="_-* #,##0.000000_-;\-* #,##0.000000_-;_-* &quot;-&quot;??_-;_-@_-"/>
  </numFmts>
  <fonts count="46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hadow/>
      <sz val="14"/>
      <name val="Arial"/>
      <family val="2"/>
    </font>
    <font>
      <sz val="10"/>
      <color indexed="10"/>
      <name val="Arial"/>
      <family val="2"/>
    </font>
    <font>
      <shadow/>
      <sz val="10"/>
      <name val="Arial"/>
      <family val="2"/>
    </font>
    <font>
      <sz val="12"/>
      <name val="Arial"/>
      <family val="2"/>
    </font>
    <font>
      <b/>
      <sz val="11.5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6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hadow/>
      <sz val="10"/>
      <name val="Arial"/>
      <family val="2"/>
    </font>
    <font>
      <b/>
      <sz val="9"/>
      <name val="Arial"/>
      <family val="2"/>
    </font>
    <font>
      <sz val="15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5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Arial"/>
      <family val="2"/>
    </font>
    <font>
      <sz val="20"/>
      <color rgb="FFFF0000"/>
      <name val="Arial"/>
      <family val="2"/>
    </font>
    <font>
      <b/>
      <sz val="12"/>
      <color rgb="FFFF0000"/>
      <name val="Arial"/>
      <family val="2"/>
    </font>
    <font>
      <b/>
      <sz val="11.5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theme="3" tint="-0.499984740745262"/>
        <bgColor indexed="31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2" tint="-0.249977111117893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34"/>
      </patternFill>
    </fill>
  </fills>
  <borders count="87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0">
    <xf numFmtId="0" fontId="0" fillId="0" borderId="0"/>
    <xf numFmtId="0" fontId="23" fillId="0" borderId="0" applyNumberFormat="0"/>
    <xf numFmtId="0" fontId="23" fillId="0" borderId="0"/>
    <xf numFmtId="167" fontId="23" fillId="0" borderId="0"/>
    <xf numFmtId="167" fontId="23" fillId="0" borderId="0"/>
    <xf numFmtId="167" fontId="23" fillId="0" borderId="0"/>
    <xf numFmtId="183" fontId="23" fillId="0" borderId="0"/>
    <xf numFmtId="167" fontId="23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23" fillId="0" borderId="0"/>
    <xf numFmtId="183" fontId="23" fillId="0" borderId="0"/>
    <xf numFmtId="167" fontId="23" fillId="0" borderId="0"/>
    <xf numFmtId="164" fontId="31" fillId="0" borderId="0" applyFont="0" applyFill="0" applyBorder="0" applyAlignment="0" applyProtection="0"/>
    <xf numFmtId="0" fontId="32" fillId="0" borderId="0"/>
    <xf numFmtId="0" fontId="23" fillId="0" borderId="0"/>
    <xf numFmtId="0" fontId="32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28" fillId="0" borderId="0"/>
    <xf numFmtId="0" fontId="16" fillId="0" borderId="0"/>
    <xf numFmtId="0" fontId="32" fillId="0" borderId="0"/>
    <xf numFmtId="0" fontId="32" fillId="0" borderId="0"/>
    <xf numFmtId="0" fontId="16" fillId="0" borderId="0"/>
    <xf numFmtId="0" fontId="32" fillId="0" borderId="0"/>
    <xf numFmtId="0" fontId="29" fillId="0" borderId="0"/>
    <xf numFmtId="0" fontId="16" fillId="0" borderId="0"/>
    <xf numFmtId="0" fontId="16" fillId="0" borderId="0"/>
    <xf numFmtId="0" fontId="23" fillId="0" borderId="0"/>
    <xf numFmtId="0" fontId="1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0" fontId="1" fillId="0" borderId="0"/>
    <xf numFmtId="0" fontId="23" fillId="0" borderId="0"/>
    <xf numFmtId="0" fontId="25" fillId="0" borderId="0"/>
    <xf numFmtId="0" fontId="16" fillId="0" borderId="0"/>
    <xf numFmtId="0" fontId="23" fillId="0" borderId="0"/>
    <xf numFmtId="0" fontId="30" fillId="0" borderId="0"/>
    <xf numFmtId="0" fontId="28" fillId="0" borderId="0"/>
    <xf numFmtId="0" fontId="16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23" fillId="0" borderId="0"/>
    <xf numFmtId="0" fontId="16" fillId="0" borderId="0"/>
    <xf numFmtId="0" fontId="23" fillId="0" borderId="0"/>
    <xf numFmtId="9" fontId="23" fillId="0" borderId="0"/>
    <xf numFmtId="9" fontId="23" fillId="0" borderId="0"/>
    <xf numFmtId="9" fontId="23" fillId="0" borderId="0"/>
    <xf numFmtId="9" fontId="27" fillId="0" borderId="0" applyFont="0" applyFill="0" applyBorder="0" applyAlignment="0" applyProtection="0"/>
    <xf numFmtId="9" fontId="23" fillId="0" borderId="0"/>
    <xf numFmtId="168" fontId="23" fillId="0" borderId="0"/>
    <xf numFmtId="170" fontId="23" fillId="0" borderId="0"/>
    <xf numFmtId="170" fontId="23" fillId="0" borderId="0"/>
    <xf numFmtId="168" fontId="23" fillId="0" borderId="0"/>
    <xf numFmtId="166" fontId="27" fillId="0" borderId="0" applyFont="0" applyFill="0" applyBorder="0" applyAlignment="0" applyProtection="0"/>
    <xf numFmtId="170" fontId="23" fillId="0" borderId="0"/>
    <xf numFmtId="0" fontId="2" fillId="0" borderId="1">
      <alignment horizontal="left" wrapText="1"/>
    </xf>
    <xf numFmtId="170" fontId="23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3" fillId="0" borderId="0"/>
  </cellStyleXfs>
  <cellXfs count="359">
    <xf numFmtId="0" fontId="0" fillId="0" borderId="0" xfId="0"/>
    <xf numFmtId="0" fontId="0" fillId="0" borderId="0" xfId="2" applyFont="1" applyFill="1" applyBorder="1" applyAlignment="1" applyProtection="1">
      <alignment horizontal="left" vertical="center"/>
      <protection locked="0"/>
    </xf>
    <xf numFmtId="0" fontId="0" fillId="2" borderId="0" xfId="2" applyFont="1" applyFill="1" applyBorder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vertical="center"/>
      <protection locked="0"/>
    </xf>
    <xf numFmtId="2" fontId="5" fillId="2" borderId="0" xfId="3" applyNumberFormat="1" applyFont="1" applyFill="1" applyBorder="1" applyAlignment="1" applyProtection="1">
      <alignment horizontal="right" vertical="center" wrapText="1"/>
      <protection locked="0"/>
    </xf>
    <xf numFmtId="0" fontId="0" fillId="3" borderId="2" xfId="2" applyFont="1" applyFill="1" applyBorder="1" applyAlignment="1" applyProtection="1">
      <alignment horizontal="left" vertical="center"/>
      <protection locked="0"/>
    </xf>
    <xf numFmtId="0" fontId="9" fillId="2" borderId="0" xfId="2" applyFont="1" applyFill="1" applyBorder="1" applyAlignment="1" applyProtection="1">
      <alignment horizontal="right" vertical="center" wrapText="1"/>
      <protection locked="0"/>
    </xf>
    <xf numFmtId="0" fontId="0" fillId="2" borderId="0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Border="1" applyAlignment="1" applyProtection="1">
      <alignment horizontal="center" vertical="center"/>
      <protection locked="0"/>
    </xf>
    <xf numFmtId="4" fontId="17" fillId="2" borderId="0" xfId="2" applyNumberFormat="1" applyFont="1" applyFill="1" applyBorder="1" applyAlignment="1" applyProtection="1">
      <alignment horizontal="center" vertical="center"/>
      <protection locked="0"/>
    </xf>
    <xf numFmtId="167" fontId="0" fillId="0" borderId="0" xfId="3" applyFont="1" applyFill="1" applyBorder="1" applyAlignment="1" applyProtection="1">
      <alignment horizontal="center" vertical="center" wrapText="1"/>
    </xf>
    <xf numFmtId="0" fontId="4" fillId="3" borderId="2" xfId="2" applyFont="1" applyFill="1" applyBorder="1" applyAlignment="1" applyProtection="1">
      <alignment horizontal="left" vertical="center"/>
      <protection locked="0"/>
    </xf>
    <xf numFmtId="167" fontId="14" fillId="8" borderId="6" xfId="3" applyFont="1" applyFill="1" applyBorder="1" applyAlignment="1" applyProtection="1">
      <alignment horizontal="center" vertical="center" wrapText="1"/>
    </xf>
    <xf numFmtId="10" fontId="13" fillId="8" borderId="28" xfId="52" applyNumberFormat="1" applyFont="1" applyFill="1" applyBorder="1" applyAlignment="1" applyProtection="1">
      <alignment horizontal="center" vertical="center" wrapText="1"/>
    </xf>
    <xf numFmtId="167" fontId="34" fillId="7" borderId="29" xfId="3" applyFont="1" applyFill="1" applyBorder="1" applyAlignment="1" applyProtection="1">
      <alignment horizontal="center" vertical="center" wrapText="1"/>
    </xf>
    <xf numFmtId="9" fontId="33" fillId="7" borderId="29" xfId="52" applyNumberFormat="1" applyFont="1" applyFill="1" applyBorder="1" applyAlignment="1" applyProtection="1">
      <alignment horizontal="center" vertical="center" wrapText="1"/>
    </xf>
    <xf numFmtId="167" fontId="35" fillId="7" borderId="30" xfId="3" applyFont="1" applyFill="1" applyBorder="1" applyAlignment="1" applyProtection="1">
      <alignment horizontal="center" vertical="center" wrapText="1"/>
    </xf>
    <xf numFmtId="10" fontId="13" fillId="9" borderId="33" xfId="52" applyNumberFormat="1" applyFont="1" applyFill="1" applyBorder="1" applyAlignment="1" applyProtection="1">
      <alignment horizontal="center" vertical="center" wrapText="1"/>
    </xf>
    <xf numFmtId="167" fontId="35" fillId="7" borderId="17" xfId="3" applyFont="1" applyFill="1" applyBorder="1" applyAlignment="1" applyProtection="1">
      <alignment horizontal="center" vertical="center" wrapText="1"/>
    </xf>
    <xf numFmtId="0" fontId="0" fillId="0" borderId="0" xfId="2" applyFont="1" applyFill="1" applyBorder="1" applyAlignment="1" applyProtection="1">
      <alignment vertical="center"/>
      <protection locked="0"/>
    </xf>
    <xf numFmtId="0" fontId="9" fillId="0" borderId="0" xfId="2" applyFont="1" applyFill="1" applyBorder="1" applyAlignment="1" applyProtection="1">
      <alignment vertical="center"/>
      <protection locked="0"/>
    </xf>
    <xf numFmtId="0" fontId="12" fillId="0" borderId="0" xfId="2" applyFont="1" applyFill="1" applyBorder="1" applyAlignment="1" applyProtection="1">
      <alignment vertical="center"/>
      <protection locked="0"/>
    </xf>
    <xf numFmtId="0" fontId="14" fillId="0" borderId="0" xfId="2" applyFont="1" applyFill="1" applyBorder="1" applyAlignment="1" applyProtection="1">
      <alignment horizontal="center" vertical="center"/>
      <protection locked="0"/>
    </xf>
    <xf numFmtId="0" fontId="36" fillId="0" borderId="0" xfId="2" applyFont="1" applyFill="1" applyBorder="1" applyAlignment="1" applyProtection="1">
      <alignment vertical="center"/>
      <protection locked="0"/>
    </xf>
    <xf numFmtId="10" fontId="15" fillId="3" borderId="2" xfId="2" applyNumberFormat="1" applyFont="1" applyFill="1" applyBorder="1" applyAlignment="1" applyProtection="1">
      <alignment horizontal="left" vertical="center"/>
      <protection locked="0"/>
    </xf>
    <xf numFmtId="43" fontId="0" fillId="2" borderId="0" xfId="2" applyNumberFormat="1" applyFont="1" applyFill="1" applyBorder="1" applyAlignment="1" applyProtection="1">
      <alignment vertical="center"/>
      <protection locked="0"/>
    </xf>
    <xf numFmtId="0" fontId="4" fillId="2" borderId="0" xfId="2" applyFont="1" applyFill="1" applyBorder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vertical="center"/>
      <protection locked="0"/>
    </xf>
    <xf numFmtId="43" fontId="4" fillId="2" borderId="0" xfId="2" applyNumberFormat="1" applyFont="1" applyFill="1" applyBorder="1" applyAlignment="1" applyProtection="1">
      <alignment vertical="center"/>
      <protection locked="0"/>
    </xf>
    <xf numFmtId="0" fontId="21" fillId="2" borderId="0" xfId="2" applyFont="1" applyFill="1" applyBorder="1" applyAlignment="1" applyProtection="1">
      <alignment horizontal="center" vertical="center"/>
      <protection locked="0"/>
    </xf>
    <xf numFmtId="10" fontId="0" fillId="2" borderId="0" xfId="2" applyNumberFormat="1" applyFont="1" applyFill="1" applyBorder="1" applyAlignment="1" applyProtection="1">
      <alignment vertical="center"/>
      <protection locked="0"/>
    </xf>
    <xf numFmtId="10" fontId="24" fillId="3" borderId="2" xfId="2" applyNumberFormat="1" applyFont="1" applyFill="1" applyBorder="1" applyAlignment="1" applyProtection="1">
      <alignment horizontal="left" vertical="center"/>
      <protection locked="0"/>
    </xf>
    <xf numFmtId="10" fontId="4" fillId="0" borderId="44" xfId="52" applyNumberFormat="1" applyFont="1" applyFill="1" applyBorder="1" applyAlignment="1" applyProtection="1">
      <alignment horizontal="center" vertical="center" wrapText="1"/>
    </xf>
    <xf numFmtId="10" fontId="4" fillId="0" borderId="45" xfId="52" applyNumberFormat="1" applyFont="1" applyFill="1" applyBorder="1" applyAlignment="1" applyProtection="1">
      <alignment horizontal="center" vertical="center" wrapText="1"/>
    </xf>
    <xf numFmtId="167" fontId="4" fillId="0" borderId="43" xfId="3" applyFont="1" applyFill="1" applyBorder="1" applyAlignment="1" applyProtection="1">
      <alignment horizontal="centerContinuous" vertical="center"/>
    </xf>
    <xf numFmtId="167" fontId="4" fillId="0" borderId="42" xfId="3" applyFont="1" applyFill="1" applyBorder="1" applyAlignment="1" applyProtection="1">
      <alignment horizontal="centerContinuous" vertical="center"/>
    </xf>
    <xf numFmtId="167" fontId="13" fillId="9" borderId="32" xfId="3" applyFont="1" applyFill="1" applyBorder="1" applyAlignment="1" applyProtection="1">
      <alignment horizontal="centerContinuous" vertical="center" wrapText="1"/>
    </xf>
    <xf numFmtId="167" fontId="5" fillId="0" borderId="21" xfId="3" applyFont="1" applyFill="1" applyBorder="1" applyAlignment="1" applyProtection="1">
      <alignment horizontal="center" vertical="center" wrapText="1"/>
    </xf>
    <xf numFmtId="0" fontId="26" fillId="13" borderId="34" xfId="2" applyFont="1" applyFill="1" applyBorder="1" applyAlignment="1" applyProtection="1">
      <alignment horizontal="center" vertical="center"/>
      <protection locked="0"/>
    </xf>
    <xf numFmtId="179" fontId="5" fillId="0" borderId="2" xfId="3" applyNumberFormat="1" applyFont="1" applyFill="1" applyBorder="1" applyAlignment="1" applyProtection="1">
      <alignment horizontal="center" vertical="center" wrapText="1"/>
    </xf>
    <xf numFmtId="169" fontId="42" fillId="13" borderId="51" xfId="2" applyNumberFormat="1" applyFont="1" applyFill="1" applyBorder="1" applyAlignment="1" applyProtection="1">
      <alignment vertical="center"/>
      <protection locked="0"/>
    </xf>
    <xf numFmtId="179" fontId="44" fillId="0" borderId="47" xfId="3" applyNumberFormat="1" applyFont="1" applyFill="1" applyBorder="1" applyAlignment="1" applyProtection="1">
      <alignment horizontal="center" vertical="center" wrapText="1"/>
    </xf>
    <xf numFmtId="177" fontId="44" fillId="0" borderId="0" xfId="3" applyNumberFormat="1" applyFont="1" applyFill="1" applyBorder="1" applyAlignment="1" applyProtection="1">
      <alignment horizontal="center" vertical="center" wrapText="1"/>
    </xf>
    <xf numFmtId="167" fontId="37" fillId="2" borderId="42" xfId="3" applyFont="1" applyFill="1" applyBorder="1" applyAlignment="1" applyProtection="1">
      <alignment horizontal="left" vertical="center" wrapText="1"/>
    </xf>
    <xf numFmtId="172" fontId="35" fillId="0" borderId="0" xfId="3" applyNumberFormat="1" applyFont="1" applyFill="1" applyBorder="1" applyAlignment="1" applyProtection="1">
      <alignment horizontal="center" vertical="center"/>
    </xf>
    <xf numFmtId="10" fontId="15" fillId="0" borderId="0" xfId="2" applyNumberFormat="1" applyFont="1" applyFill="1" applyBorder="1" applyAlignment="1" applyProtection="1">
      <alignment horizontal="left" vertical="center"/>
      <protection locked="0"/>
    </xf>
    <xf numFmtId="0" fontId="4" fillId="15" borderId="66" xfId="2" applyFont="1" applyFill="1" applyBorder="1" applyAlignment="1" applyProtection="1">
      <alignment horizontal="center" vertical="center" wrapText="1"/>
      <protection locked="0"/>
    </xf>
    <xf numFmtId="0" fontId="4" fillId="15" borderId="67" xfId="2" applyFont="1" applyFill="1" applyBorder="1" applyAlignment="1" applyProtection="1">
      <alignment horizontal="center" vertical="center" wrapText="1"/>
      <protection locked="0"/>
    </xf>
    <xf numFmtId="0" fontId="4" fillId="15" borderId="68" xfId="2" applyFont="1" applyFill="1" applyBorder="1" applyAlignment="1" applyProtection="1">
      <alignment horizontal="center" vertical="center" wrapText="1"/>
      <protection locked="0"/>
    </xf>
    <xf numFmtId="0" fontId="4" fillId="15" borderId="25" xfId="2" applyFont="1" applyFill="1" applyBorder="1" applyAlignment="1" applyProtection="1">
      <alignment horizontal="center" vertical="center" wrapText="1"/>
      <protection locked="0"/>
    </xf>
    <xf numFmtId="172" fontId="35" fillId="7" borderId="63" xfId="3" applyNumberFormat="1" applyFont="1" applyFill="1" applyBorder="1" applyAlignment="1" applyProtection="1">
      <alignment horizontal="center" vertical="center"/>
    </xf>
    <xf numFmtId="172" fontId="35" fillId="7" borderId="86" xfId="3" applyNumberFormat="1" applyFont="1" applyFill="1" applyBorder="1" applyAlignment="1" applyProtection="1">
      <alignment horizontal="center" vertical="center"/>
    </xf>
    <xf numFmtId="167" fontId="39" fillId="7" borderId="70" xfId="3" applyFont="1" applyFill="1" applyBorder="1" applyAlignment="1" applyProtection="1">
      <alignment horizontal="center" vertical="center"/>
    </xf>
    <xf numFmtId="167" fontId="39" fillId="7" borderId="71" xfId="3" applyFont="1" applyFill="1" applyBorder="1" applyAlignment="1" applyProtection="1">
      <alignment horizontal="center" vertical="center"/>
    </xf>
    <xf numFmtId="167" fontId="22" fillId="0" borderId="13" xfId="3" applyFont="1" applyFill="1" applyBorder="1" applyAlignment="1" applyProtection="1">
      <alignment horizontal="center" vertical="center"/>
    </xf>
    <xf numFmtId="167" fontId="35" fillId="7" borderId="70" xfId="3" applyFont="1" applyFill="1" applyBorder="1" applyAlignment="1" applyProtection="1">
      <alignment horizontal="center" vertical="center"/>
    </xf>
    <xf numFmtId="167" fontId="35" fillId="7" borderId="71" xfId="3" applyFont="1" applyFill="1" applyBorder="1" applyAlignment="1" applyProtection="1">
      <alignment horizontal="center" vertical="center"/>
    </xf>
    <xf numFmtId="167" fontId="39" fillId="7" borderId="76" xfId="3" applyFont="1" applyFill="1" applyBorder="1" applyAlignment="1" applyProtection="1">
      <alignment horizontal="center" vertical="center"/>
    </xf>
    <xf numFmtId="167" fontId="39" fillId="7" borderId="77" xfId="3" applyFont="1" applyFill="1" applyBorder="1" applyAlignment="1" applyProtection="1">
      <alignment horizontal="center" vertical="center"/>
    </xf>
    <xf numFmtId="167" fontId="12" fillId="0" borderId="74" xfId="4" applyFont="1" applyFill="1" applyBorder="1" applyAlignment="1" applyProtection="1">
      <alignment horizontal="center" vertical="center"/>
    </xf>
    <xf numFmtId="167" fontId="12" fillId="0" borderId="76" xfId="4" applyFont="1" applyFill="1" applyBorder="1" applyAlignment="1" applyProtection="1">
      <alignment horizontal="center" vertical="center"/>
    </xf>
    <xf numFmtId="167" fontId="12" fillId="0" borderId="70" xfId="3" applyFont="1" applyFill="1" applyBorder="1" applyAlignment="1" applyProtection="1">
      <alignment horizontal="center" vertical="center"/>
    </xf>
    <xf numFmtId="0" fontId="0" fillId="0" borderId="18" xfId="2" applyFont="1" applyBorder="1" applyAlignment="1" applyProtection="1">
      <alignment horizontal="center" vertical="center"/>
      <protection locked="0"/>
    </xf>
    <xf numFmtId="0" fontId="0" fillId="0" borderId="19" xfId="2" applyFont="1" applyBorder="1" applyAlignment="1" applyProtection="1">
      <alignment vertical="center"/>
      <protection locked="0"/>
    </xf>
    <xf numFmtId="0" fontId="0" fillId="0" borderId="19" xfId="2" applyFont="1" applyFill="1" applyBorder="1" applyAlignment="1" applyProtection="1">
      <alignment horizontal="center" vertical="center"/>
      <protection locked="0"/>
    </xf>
    <xf numFmtId="0" fontId="3" fillId="0" borderId="19" xfId="2" applyFont="1" applyBorder="1" applyAlignment="1" applyProtection="1">
      <alignment horizontal="center" vertical="center"/>
      <protection locked="0"/>
    </xf>
    <xf numFmtId="0" fontId="3" fillId="0" borderId="41" xfId="2" applyFont="1" applyBorder="1" applyAlignment="1" applyProtection="1">
      <alignment horizontal="center" vertical="center"/>
      <protection locked="0"/>
    </xf>
    <xf numFmtId="0" fontId="0" fillId="0" borderId="20" xfId="2" applyFont="1" applyBorder="1" applyAlignment="1" applyProtection="1">
      <alignment vertical="center"/>
      <protection locked="0"/>
    </xf>
    <xf numFmtId="0" fontId="0" fillId="0" borderId="0" xfId="2" applyFont="1" applyBorder="1" applyAlignment="1" applyProtection="1">
      <alignment vertical="center"/>
      <protection locked="0"/>
    </xf>
    <xf numFmtId="0" fontId="0" fillId="0" borderId="0" xfId="2" applyFont="1" applyFill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0" fontId="4" fillId="0" borderId="21" xfId="2" applyFont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21" xfId="2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vertical="center" wrapText="1"/>
      <protection locked="0"/>
    </xf>
    <xf numFmtId="0" fontId="8" fillId="0" borderId="0" xfId="2" applyFont="1" applyBorder="1" applyAlignment="1" applyProtection="1">
      <alignment horizontal="left" vertical="center"/>
      <protection locked="0"/>
    </xf>
    <xf numFmtId="0" fontId="5" fillId="0" borderId="0" xfId="2" applyFont="1" applyBorder="1" applyAlignment="1" applyProtection="1">
      <alignment horizontal="center" vertical="center" wrapText="1"/>
      <protection locked="0"/>
    </xf>
    <xf numFmtId="4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2" applyFont="1" applyBorder="1" applyAlignment="1" applyProtection="1">
      <alignment horizontal="center" vertical="center" wrapText="1"/>
      <protection locked="0"/>
    </xf>
    <xf numFmtId="175" fontId="5" fillId="0" borderId="4" xfId="19" applyNumberFormat="1" applyFont="1" applyFill="1" applyBorder="1" applyAlignment="1" applyProtection="1">
      <alignment horizontal="center" vertical="center"/>
      <protection locked="0"/>
    </xf>
    <xf numFmtId="0" fontId="5" fillId="0" borderId="4" xfId="19" applyFont="1" applyFill="1" applyBorder="1" applyAlignment="1" applyProtection="1">
      <alignment horizontal="center" vertical="center"/>
      <protection locked="0"/>
    </xf>
    <xf numFmtId="0" fontId="0" fillId="0" borderId="0" xfId="2" applyFont="1" applyBorder="1" applyAlignment="1" applyProtection="1">
      <alignment vertical="center" wrapText="1"/>
      <protection locked="0"/>
    </xf>
    <xf numFmtId="0" fontId="0" fillId="0" borderId="0" xfId="2" applyFont="1" applyBorder="1" applyAlignment="1" applyProtection="1">
      <alignment horizontal="center" vertical="center" wrapText="1"/>
      <protection locked="0"/>
    </xf>
    <xf numFmtId="10" fontId="12" fillId="4" borderId="54" xfId="52" applyNumberFormat="1" applyFont="1" applyFill="1" applyBorder="1" applyAlignment="1" applyProtection="1">
      <alignment horizontal="center" vertical="center"/>
      <protection locked="0"/>
    </xf>
    <xf numFmtId="10" fontId="12" fillId="0" borderId="4" xfId="52" applyNumberFormat="1" applyFont="1" applyFill="1" applyBorder="1" applyAlignment="1" applyProtection="1">
      <alignment horizontal="center" vertical="center"/>
      <protection locked="0"/>
    </xf>
    <xf numFmtId="170" fontId="12" fillId="0" borderId="4" xfId="64" applyNumberFormat="1" applyFont="1" applyFill="1" applyBorder="1" applyAlignment="1" applyProtection="1">
      <alignment horizontal="center" vertical="center"/>
      <protection locked="0"/>
    </xf>
    <xf numFmtId="10" fontId="12" fillId="4" borderId="3" xfId="52" applyNumberFormat="1" applyFont="1" applyFill="1" applyBorder="1" applyAlignment="1" applyProtection="1">
      <alignment horizontal="center" vertical="center"/>
      <protection locked="0"/>
    </xf>
    <xf numFmtId="10" fontId="12" fillId="0" borderId="56" xfId="52" applyNumberFormat="1" applyFont="1" applyFill="1" applyBorder="1" applyAlignment="1" applyProtection="1">
      <alignment horizontal="center" vertical="center"/>
      <protection locked="0"/>
    </xf>
    <xf numFmtId="170" fontId="12" fillId="0" borderId="37" xfId="64" applyNumberFormat="1" applyFont="1" applyFill="1" applyBorder="1" applyAlignment="1" applyProtection="1">
      <alignment horizontal="center" vertical="center"/>
      <protection locked="0"/>
    </xf>
    <xf numFmtId="10" fontId="4" fillId="4" borderId="53" xfId="52" applyNumberFormat="1" applyFont="1" applyFill="1" applyBorder="1" applyAlignment="1" applyProtection="1">
      <alignment vertical="center"/>
      <protection locked="0"/>
    </xf>
    <xf numFmtId="10" fontId="4" fillId="5" borderId="5" xfId="52" applyNumberFormat="1" applyFont="1" applyFill="1" applyBorder="1" applyAlignment="1" applyProtection="1">
      <alignment vertical="center"/>
      <protection locked="0"/>
    </xf>
    <xf numFmtId="170" fontId="4" fillId="5" borderId="38" xfId="64" applyNumberFormat="1" applyFont="1" applyFill="1" applyBorder="1" applyAlignment="1" applyProtection="1">
      <alignment vertical="center"/>
      <protection locked="0"/>
    </xf>
    <xf numFmtId="10" fontId="4" fillId="4" borderId="5" xfId="52" applyNumberFormat="1" applyFont="1" applyFill="1" applyBorder="1" applyAlignment="1" applyProtection="1">
      <alignment vertical="center"/>
      <protection locked="0"/>
    </xf>
    <xf numFmtId="170" fontId="4" fillId="5" borderId="6" xfId="64" applyNumberFormat="1" applyFont="1" applyFill="1" applyBorder="1" applyAlignment="1" applyProtection="1">
      <alignment vertical="center"/>
      <protection locked="0"/>
    </xf>
    <xf numFmtId="10" fontId="4" fillId="4" borderId="6" xfId="52" applyNumberFormat="1" applyFont="1" applyFill="1" applyBorder="1" applyAlignment="1" applyProtection="1">
      <alignment vertical="center"/>
      <protection locked="0"/>
    </xf>
    <xf numFmtId="10" fontId="4" fillId="4" borderId="10" xfId="52" applyNumberFormat="1" applyFont="1" applyFill="1" applyBorder="1" applyAlignment="1" applyProtection="1">
      <alignment vertical="center"/>
      <protection locked="0"/>
    </xf>
    <xf numFmtId="10" fontId="4" fillId="5" borderId="6" xfId="52" applyNumberFormat="1" applyFont="1" applyFill="1" applyBorder="1" applyAlignment="1" applyProtection="1">
      <alignment horizontal="center" vertical="center"/>
      <protection locked="0"/>
    </xf>
    <xf numFmtId="4" fontId="13" fillId="6" borderId="5" xfId="64" applyNumberFormat="1" applyFont="1" applyFill="1" applyBorder="1" applyAlignment="1" applyProtection="1">
      <alignment vertical="center"/>
      <protection locked="0"/>
    </xf>
    <xf numFmtId="10" fontId="4" fillId="5" borderId="5" xfId="52" applyNumberFormat="1" applyFont="1" applyFill="1" applyBorder="1" applyAlignment="1" applyProtection="1">
      <alignment horizontal="center" vertical="center"/>
      <protection locked="0"/>
    </xf>
    <xf numFmtId="170" fontId="4" fillId="5" borderId="38" xfId="64" applyNumberFormat="1" applyFont="1" applyFill="1" applyBorder="1" applyAlignment="1" applyProtection="1">
      <alignment horizontal="center" vertical="center"/>
      <protection locked="0"/>
    </xf>
    <xf numFmtId="167" fontId="1" fillId="0" borderId="0" xfId="3" applyFont="1" applyProtection="1">
      <protection locked="0"/>
    </xf>
    <xf numFmtId="10" fontId="0" fillId="4" borderId="7" xfId="52" applyNumberFormat="1" applyFont="1" applyFill="1" applyBorder="1" applyAlignment="1" applyProtection="1">
      <alignment vertical="center"/>
      <protection locked="0"/>
    </xf>
    <xf numFmtId="10" fontId="0" fillId="0" borderId="7" xfId="52" applyNumberFormat="1" applyFont="1" applyFill="1" applyBorder="1" applyAlignment="1" applyProtection="1">
      <alignment horizontal="center" vertical="center"/>
      <protection locked="0"/>
    </xf>
    <xf numFmtId="10" fontId="0" fillId="0" borderId="6" xfId="52" applyNumberFormat="1" applyFont="1" applyFill="1" applyBorder="1" applyAlignment="1" applyProtection="1">
      <alignment horizontal="center" vertical="center"/>
      <protection locked="0"/>
    </xf>
    <xf numFmtId="170" fontId="0" fillId="0" borderId="38" xfId="64" applyNumberFormat="1" applyFont="1" applyFill="1" applyBorder="1" applyAlignment="1" applyProtection="1">
      <alignment vertical="center"/>
      <protection locked="0"/>
    </xf>
    <xf numFmtId="10" fontId="0" fillId="4" borderId="6" xfId="52" applyNumberFormat="1" applyFont="1" applyFill="1" applyBorder="1" applyAlignment="1" applyProtection="1">
      <alignment vertical="center"/>
      <protection locked="0"/>
    </xf>
    <xf numFmtId="170" fontId="0" fillId="0" borderId="6" xfId="64" applyNumberFormat="1" applyFont="1" applyFill="1" applyBorder="1" applyAlignment="1" applyProtection="1">
      <alignment vertical="center"/>
      <protection locked="0"/>
    </xf>
    <xf numFmtId="4" fontId="0" fillId="0" borderId="8" xfId="49" applyNumberFormat="1" applyFont="1" applyFill="1" applyBorder="1" applyAlignment="1" applyProtection="1">
      <alignment horizontal="center" vertical="center"/>
      <protection locked="0"/>
    </xf>
    <xf numFmtId="10" fontId="4" fillId="4" borderId="27" xfId="52" applyNumberFormat="1" applyFont="1" applyFill="1" applyBorder="1" applyAlignment="1" applyProtection="1">
      <alignment vertical="center"/>
      <protection locked="0"/>
    </xf>
    <xf numFmtId="10" fontId="4" fillId="5" borderId="8" xfId="52" applyNumberFormat="1" applyFont="1" applyFill="1" applyBorder="1" applyAlignment="1" applyProtection="1">
      <alignment vertical="center"/>
      <protection locked="0"/>
    </xf>
    <xf numFmtId="170" fontId="4" fillId="5" borderId="55" xfId="64" applyNumberFormat="1" applyFont="1" applyFill="1" applyBorder="1" applyAlignment="1" applyProtection="1">
      <alignment vertical="center"/>
      <protection locked="0"/>
    </xf>
    <xf numFmtId="170" fontId="4" fillId="5" borderId="8" xfId="64" applyNumberFormat="1" applyFont="1" applyFill="1" applyBorder="1" applyAlignment="1" applyProtection="1">
      <alignment vertical="center"/>
      <protection locked="0"/>
    </xf>
    <xf numFmtId="170" fontId="13" fillId="6" borderId="6" xfId="64" applyNumberFormat="1" applyFont="1" applyFill="1" applyBorder="1" applyAlignment="1" applyProtection="1">
      <alignment vertical="center"/>
      <protection locked="0"/>
    </xf>
    <xf numFmtId="10" fontId="0" fillId="0" borderId="7" xfId="52" applyNumberFormat="1" applyFont="1" applyFill="1" applyBorder="1" applyAlignment="1" applyProtection="1">
      <alignment vertical="center"/>
      <protection locked="0"/>
    </xf>
    <xf numFmtId="4" fontId="23" fillId="0" borderId="8" xfId="49" applyNumberFormat="1" applyFont="1" applyFill="1" applyBorder="1" applyAlignment="1" applyProtection="1">
      <alignment horizontal="center" vertical="center"/>
      <protection locked="0"/>
    </xf>
    <xf numFmtId="4" fontId="35" fillId="10" borderId="60" xfId="2" applyNumberFormat="1" applyFont="1" applyFill="1" applyBorder="1" applyAlignment="1" applyProtection="1">
      <alignment horizontal="center" vertical="center"/>
      <protection locked="0"/>
    </xf>
    <xf numFmtId="10" fontId="33" fillId="7" borderId="85" xfId="52" applyNumberFormat="1" applyFont="1" applyFill="1" applyBorder="1" applyAlignment="1" applyProtection="1">
      <alignment vertical="center"/>
      <protection locked="0"/>
    </xf>
    <xf numFmtId="10" fontId="33" fillId="7" borderId="11" xfId="52" applyNumberFormat="1" applyFont="1" applyFill="1" applyBorder="1" applyAlignment="1" applyProtection="1">
      <alignment vertical="center"/>
      <protection locked="0"/>
    </xf>
    <xf numFmtId="170" fontId="33" fillId="7" borderId="11" xfId="64" applyNumberFormat="1" applyFont="1" applyFill="1" applyBorder="1" applyAlignment="1" applyProtection="1">
      <alignment vertical="center"/>
      <protection locked="0"/>
    </xf>
    <xf numFmtId="10" fontId="33" fillId="7" borderId="9" xfId="52" applyNumberFormat="1" applyFont="1" applyFill="1" applyBorder="1" applyAlignment="1" applyProtection="1">
      <alignment horizontal="center" vertical="center"/>
      <protection locked="0"/>
    </xf>
    <xf numFmtId="0" fontId="35" fillId="0" borderId="0" xfId="2" applyFont="1" applyFill="1" applyBorder="1" applyAlignment="1" applyProtection="1">
      <alignment horizontal="center" vertical="center"/>
      <protection locked="0"/>
    </xf>
    <xf numFmtId="4" fontId="35" fillId="0" borderId="0" xfId="2" applyNumberFormat="1" applyFont="1" applyFill="1" applyBorder="1" applyAlignment="1" applyProtection="1">
      <alignment horizontal="center" vertical="center"/>
      <protection locked="0"/>
    </xf>
    <xf numFmtId="10" fontId="33" fillId="0" borderId="0" xfId="52" applyNumberFormat="1" applyFont="1" applyFill="1" applyBorder="1" applyAlignment="1" applyProtection="1">
      <alignment vertical="center"/>
      <protection locked="0"/>
    </xf>
    <xf numFmtId="170" fontId="33" fillId="0" borderId="0" xfId="64" applyNumberFormat="1" applyFont="1" applyFill="1" applyBorder="1" applyAlignment="1" applyProtection="1">
      <alignment vertical="center"/>
      <protection locked="0"/>
    </xf>
    <xf numFmtId="10" fontId="33" fillId="0" borderId="0" xfId="52" applyNumberFormat="1" applyFont="1" applyFill="1" applyBorder="1" applyAlignment="1" applyProtection="1">
      <alignment horizontal="center" vertical="center"/>
      <protection locked="0"/>
    </xf>
    <xf numFmtId="10" fontId="34" fillId="10" borderId="32" xfId="52" applyNumberFormat="1" applyFont="1" applyFill="1" applyBorder="1" applyAlignment="1" applyProtection="1">
      <alignment vertical="center"/>
      <protection locked="0"/>
    </xf>
    <xf numFmtId="0" fontId="4" fillId="0" borderId="19" xfId="2" applyFont="1" applyFill="1" applyBorder="1" applyAlignment="1" applyProtection="1">
      <alignment horizontal="left" vertical="center" wrapText="1"/>
      <protection locked="0"/>
    </xf>
    <xf numFmtId="0" fontId="17" fillId="0" borderId="0" xfId="2" applyFont="1" applyFill="1" applyAlignment="1" applyProtection="1">
      <alignment vertical="center" wrapText="1"/>
      <protection locked="0"/>
    </xf>
    <xf numFmtId="0" fontId="17" fillId="0" borderId="0" xfId="2" applyFont="1" applyAlignment="1" applyProtection="1">
      <alignment horizontal="right"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18" fillId="0" borderId="0" xfId="2" applyFont="1" applyBorder="1" applyAlignment="1" applyProtection="1">
      <alignment vertical="center"/>
      <protection locked="0"/>
    </xf>
    <xf numFmtId="0" fontId="18" fillId="0" borderId="0" xfId="2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Border="1" applyAlignment="1" applyProtection="1">
      <alignment horizontal="left" vertical="center" wrapText="1"/>
      <protection locked="0"/>
    </xf>
    <xf numFmtId="4" fontId="17" fillId="0" borderId="0" xfId="2" applyNumberFormat="1" applyFont="1" applyFill="1" applyAlignment="1" applyProtection="1">
      <alignment horizontal="center" vertical="center"/>
      <protection locked="0"/>
    </xf>
    <xf numFmtId="0" fontId="17" fillId="0" borderId="0" xfId="2" applyFont="1" applyBorder="1" applyAlignment="1" applyProtection="1">
      <alignment horizontal="center" vertical="center"/>
      <protection locked="0"/>
    </xf>
    <xf numFmtId="4" fontId="0" fillId="0" borderId="0" xfId="2" applyNumberFormat="1" applyFont="1" applyAlignment="1" applyProtection="1">
      <alignment horizontal="center" vertical="center"/>
      <protection locked="0"/>
    </xf>
    <xf numFmtId="0" fontId="19" fillId="0" borderId="0" xfId="2" applyFont="1" applyBorder="1" applyAlignment="1" applyProtection="1">
      <alignment horizontal="center" vertical="center" wrapText="1"/>
      <protection locked="0"/>
    </xf>
    <xf numFmtId="0" fontId="19" fillId="0" borderId="0" xfId="2" applyFont="1" applyFill="1" applyBorder="1" applyAlignment="1" applyProtection="1">
      <alignment horizontal="center" vertical="center" wrapText="1"/>
      <protection locked="0"/>
    </xf>
    <xf numFmtId="4" fontId="0" fillId="0" borderId="0" xfId="2" applyNumberFormat="1" applyFont="1" applyBorder="1" applyAlignment="1" applyProtection="1">
      <alignment vertical="center"/>
      <protection locked="0"/>
    </xf>
    <xf numFmtId="4" fontId="0" fillId="0" borderId="0" xfId="2" applyNumberFormat="1" applyFont="1" applyBorder="1" applyAlignment="1" applyProtection="1">
      <alignment horizontal="center" vertical="center"/>
      <protection locked="0"/>
    </xf>
    <xf numFmtId="169" fontId="0" fillId="0" borderId="0" xfId="2" applyNumberFormat="1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 wrapText="1"/>
      <protection locked="0"/>
    </xf>
    <xf numFmtId="0" fontId="0" fillId="0" borderId="0" xfId="2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0" fillId="0" borderId="0" xfId="2" applyFont="1" applyAlignment="1" applyProtection="1">
      <alignment horizontal="center" vertical="center"/>
      <protection locked="0"/>
    </xf>
    <xf numFmtId="0" fontId="0" fillId="0" borderId="0" xfId="2" applyFont="1" applyBorder="1" applyAlignment="1" applyProtection="1">
      <alignment horizontal="center" vertical="center"/>
      <protection locked="0"/>
    </xf>
    <xf numFmtId="0" fontId="43" fillId="0" borderId="0" xfId="2" applyFont="1" applyFill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0" fillId="0" borderId="0" xfId="2" applyFont="1" applyBorder="1" applyAlignment="1" applyProtection="1">
      <alignment horizontal="left" vertical="center"/>
      <protection locked="0"/>
    </xf>
    <xf numFmtId="4" fontId="0" fillId="0" borderId="0" xfId="2" applyNumberFormat="1" applyFont="1" applyFill="1" applyBorder="1" applyAlignment="1" applyProtection="1">
      <alignment horizontal="center" vertical="center"/>
      <protection locked="0"/>
    </xf>
    <xf numFmtId="167" fontId="0" fillId="0" borderId="0" xfId="3" applyFont="1" applyFill="1" applyBorder="1" applyAlignment="1" applyProtection="1">
      <alignment horizontal="center" vertical="center"/>
      <protection locked="0"/>
    </xf>
    <xf numFmtId="0" fontId="5" fillId="0" borderId="20" xfId="2" applyFont="1" applyBorder="1" applyAlignment="1" applyProtection="1">
      <alignment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vertical="center"/>
    </xf>
    <xf numFmtId="169" fontId="5" fillId="0" borderId="21" xfId="2" applyNumberFormat="1" applyFont="1" applyBorder="1" applyAlignment="1" applyProtection="1">
      <alignment horizontal="center" vertical="center" wrapText="1"/>
    </xf>
    <xf numFmtId="0" fontId="5" fillId="0" borderId="20" xfId="2" applyFont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horizontal="left" vertical="center" wrapText="1"/>
    </xf>
    <xf numFmtId="0" fontId="5" fillId="0" borderId="0" xfId="2" applyFont="1" applyBorder="1" applyAlignment="1" applyProtection="1">
      <alignment horizontal="left" vertical="center" wrapText="1"/>
    </xf>
    <xf numFmtId="0" fontId="5" fillId="0" borderId="21" xfId="2" applyFont="1" applyBorder="1" applyAlignment="1" applyProtection="1">
      <alignment horizontal="center" vertical="center" wrapText="1"/>
    </xf>
    <xf numFmtId="0" fontId="5" fillId="0" borderId="20" xfId="2" applyFont="1" applyBorder="1" applyAlignment="1" applyProtection="1">
      <alignment vertical="center"/>
    </xf>
    <xf numFmtId="0" fontId="45" fillId="0" borderId="0" xfId="2" applyFont="1" applyBorder="1" applyAlignment="1" applyProtection="1">
      <alignment vertical="center" wrapText="1"/>
    </xf>
    <xf numFmtId="167" fontId="5" fillId="0" borderId="21" xfId="2" applyNumberFormat="1" applyFont="1" applyBorder="1" applyAlignment="1" applyProtection="1">
      <alignment horizontal="center" vertical="center" wrapText="1"/>
    </xf>
    <xf numFmtId="4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vertical="center" wrapText="1"/>
    </xf>
    <xf numFmtId="0" fontId="10" fillId="0" borderId="0" xfId="2" applyFont="1" applyBorder="1" applyAlignment="1" applyProtection="1">
      <alignment vertical="center" wrapText="1"/>
    </xf>
    <xf numFmtId="178" fontId="5" fillId="0" borderId="0" xfId="2" applyNumberFormat="1" applyFont="1" applyBorder="1" applyAlignment="1" applyProtection="1">
      <alignment horizontal="center" vertical="center" wrapText="1"/>
    </xf>
    <xf numFmtId="0" fontId="5" fillId="0" borderId="20" xfId="2" applyFont="1" applyBorder="1" applyAlignment="1" applyProtection="1">
      <alignment horizontal="left" vertical="center" wrapText="1"/>
    </xf>
    <xf numFmtId="0" fontId="10" fillId="0" borderId="0" xfId="2" applyFont="1" applyBorder="1" applyAlignment="1" applyProtection="1">
      <alignment horizontal="center" vertical="center" wrapText="1"/>
    </xf>
    <xf numFmtId="167" fontId="5" fillId="0" borderId="0" xfId="2" applyNumberFormat="1" applyFont="1" applyBorder="1" applyAlignment="1" applyProtection="1">
      <alignment horizontal="center" vertical="center" wrapText="1"/>
    </xf>
    <xf numFmtId="4" fontId="5" fillId="0" borderId="21" xfId="2" applyNumberFormat="1" applyFont="1" applyBorder="1" applyAlignment="1" applyProtection="1">
      <alignment horizontal="center" vertical="center" wrapText="1"/>
    </xf>
    <xf numFmtId="0" fontId="5" fillId="0" borderId="46" xfId="2" applyFont="1" applyBorder="1" applyAlignment="1" applyProtection="1">
      <alignment vertical="center"/>
    </xf>
    <xf numFmtId="0" fontId="9" fillId="0" borderId="47" xfId="2" applyFont="1" applyFill="1" applyBorder="1" applyAlignment="1" applyProtection="1">
      <alignment vertical="center"/>
    </xf>
    <xf numFmtId="0" fontId="38" fillId="0" borderId="47" xfId="2" applyFont="1" applyBorder="1" applyAlignment="1" applyProtection="1">
      <alignment vertical="center"/>
    </xf>
    <xf numFmtId="0" fontId="45" fillId="0" borderId="47" xfId="2" applyFont="1" applyBorder="1" applyAlignment="1" applyProtection="1">
      <alignment vertical="center" wrapText="1"/>
    </xf>
    <xf numFmtId="0" fontId="9" fillId="0" borderId="48" xfId="2" applyFont="1" applyFill="1" applyBorder="1" applyAlignment="1" applyProtection="1">
      <alignment vertical="center"/>
    </xf>
    <xf numFmtId="0" fontId="0" fillId="0" borderId="20" xfId="2" applyFont="1" applyBorder="1" applyAlignment="1" applyProtection="1">
      <alignment vertical="center" wrapText="1"/>
    </xf>
    <xf numFmtId="0" fontId="0" fillId="0" borderId="0" xfId="2" applyFont="1" applyBorder="1" applyAlignment="1" applyProtection="1">
      <alignment vertical="center" wrapText="1"/>
    </xf>
    <xf numFmtId="0" fontId="0" fillId="0" borderId="0" xfId="2" applyFont="1" applyFill="1" applyBorder="1" applyAlignment="1" applyProtection="1">
      <alignment vertical="center" wrapText="1"/>
    </xf>
    <xf numFmtId="0" fontId="0" fillId="0" borderId="0" xfId="2" applyFont="1" applyBorder="1" applyAlignment="1" applyProtection="1">
      <alignment horizontal="left" vertical="center" wrapText="1"/>
    </xf>
    <xf numFmtId="0" fontId="0" fillId="0" borderId="0" xfId="2" applyFont="1" applyBorder="1" applyAlignment="1" applyProtection="1">
      <alignment horizontal="center" vertical="center" wrapText="1"/>
    </xf>
    <xf numFmtId="4" fontId="0" fillId="0" borderId="0" xfId="2" applyNumberFormat="1" applyFont="1" applyFill="1" applyBorder="1" applyAlignment="1" applyProtection="1">
      <alignment horizontal="center" vertical="center" wrapText="1"/>
    </xf>
    <xf numFmtId="0" fontId="0" fillId="0" borderId="21" xfId="2" applyFont="1" applyBorder="1" applyAlignment="1" applyProtection="1">
      <alignment horizontal="center" vertical="center" wrapText="1"/>
    </xf>
    <xf numFmtId="49" fontId="35" fillId="7" borderId="35" xfId="2" applyNumberFormat="1" applyFont="1" applyFill="1" applyBorder="1" applyAlignment="1" applyProtection="1">
      <alignment horizontal="center" vertical="center"/>
    </xf>
    <xf numFmtId="0" fontId="35" fillId="7" borderId="14" xfId="2" applyFont="1" applyFill="1" applyBorder="1" applyAlignment="1" applyProtection="1">
      <alignment horizontal="center" vertical="center" wrapText="1"/>
    </xf>
    <xf numFmtId="0" fontId="35" fillId="7" borderId="30" xfId="2" applyFont="1" applyFill="1" applyBorder="1" applyAlignment="1" applyProtection="1">
      <alignment horizontal="left" vertical="center" wrapText="1"/>
    </xf>
    <xf numFmtId="0" fontId="35" fillId="7" borderId="17" xfId="2" applyFont="1" applyFill="1" applyBorder="1" applyAlignment="1" applyProtection="1">
      <alignment horizontal="center" vertical="center" wrapText="1"/>
    </xf>
    <xf numFmtId="4" fontId="35" fillId="10" borderId="30" xfId="2" applyNumberFormat="1" applyFont="1" applyFill="1" applyBorder="1" applyAlignment="1" applyProtection="1">
      <alignment horizontal="center" vertical="center" wrapText="1"/>
    </xf>
    <xf numFmtId="4" fontId="35" fillId="7" borderId="17" xfId="2" applyNumberFormat="1" applyFont="1" applyFill="1" applyBorder="1" applyAlignment="1" applyProtection="1">
      <alignment horizontal="center" vertical="center" wrapText="1"/>
    </xf>
    <xf numFmtId="169" fontId="35" fillId="7" borderId="36" xfId="2" applyNumberFormat="1" applyFont="1" applyFill="1" applyBorder="1" applyAlignment="1" applyProtection="1">
      <alignment horizontal="center" vertical="center" wrapText="1"/>
    </xf>
    <xf numFmtId="171" fontId="13" fillId="9" borderId="49" xfId="2" applyNumberFormat="1" applyFont="1" applyFill="1" applyBorder="1" applyAlignment="1" applyProtection="1">
      <alignment horizontal="center" vertical="center" wrapText="1"/>
    </xf>
    <xf numFmtId="171" fontId="13" fillId="9" borderId="59" xfId="2" applyNumberFormat="1" applyFont="1" applyFill="1" applyBorder="1" applyAlignment="1" applyProtection="1">
      <alignment horizontal="center" vertical="center" wrapText="1"/>
    </xf>
    <xf numFmtId="171" fontId="13" fillId="14" borderId="32" xfId="2" applyNumberFormat="1" applyFont="1" applyFill="1" applyBorder="1" applyAlignment="1" applyProtection="1">
      <alignment horizontal="center" vertical="center" wrapText="1"/>
    </xf>
    <xf numFmtId="0" fontId="41" fillId="9" borderId="32" xfId="2" applyFont="1" applyFill="1" applyBorder="1" applyAlignment="1" applyProtection="1">
      <alignment horizontal="left" vertical="center" wrapText="1"/>
    </xf>
    <xf numFmtId="167" fontId="13" fillId="9" borderId="32" xfId="2" applyNumberFormat="1" applyFont="1" applyFill="1" applyBorder="1" applyAlignment="1" applyProtection="1">
      <alignment horizontal="centerContinuous" vertical="center" wrapText="1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4" fillId="0" borderId="42" xfId="2" applyFont="1" applyFill="1" applyBorder="1" applyAlignment="1" applyProtection="1">
      <alignment horizontal="center" vertical="center" wrapText="1"/>
    </xf>
    <xf numFmtId="49" fontId="0" fillId="0" borderId="22" xfId="0" applyNumberFormat="1" applyFont="1" applyFill="1" applyBorder="1" applyAlignment="1" applyProtection="1">
      <alignment horizontal="center" vertical="center"/>
    </xf>
    <xf numFmtId="174" fontId="16" fillId="0" borderId="6" xfId="50" applyNumberFormat="1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left" vertical="center" wrapText="1"/>
    </xf>
    <xf numFmtId="4" fontId="0" fillId="0" borderId="8" xfId="0" applyNumberFormat="1" applyFont="1" applyFill="1" applyBorder="1" applyAlignment="1" applyProtection="1">
      <alignment horizontal="center" vertical="center"/>
    </xf>
    <xf numFmtId="4" fontId="0" fillId="0" borderId="8" xfId="2" applyNumberFormat="1" applyFont="1" applyFill="1" applyBorder="1" applyAlignment="1" applyProtection="1">
      <alignment horizontal="center" vertical="center" wrapText="1"/>
    </xf>
    <xf numFmtId="0" fontId="0" fillId="0" borderId="6" xfId="2" applyNumberFormat="1" applyFont="1" applyFill="1" applyBorder="1" applyAlignment="1" applyProtection="1">
      <alignment horizontal="center" vertical="center"/>
    </xf>
    <xf numFmtId="2" fontId="16" fillId="0" borderId="6" xfId="0" applyNumberFormat="1" applyFont="1" applyFill="1" applyBorder="1" applyAlignment="1" applyProtection="1">
      <alignment horizontal="center" vertical="center"/>
    </xf>
    <xf numFmtId="0" fontId="4" fillId="0" borderId="42" xfId="2" applyFont="1" applyBorder="1" applyAlignment="1" applyProtection="1">
      <alignment horizontal="left" vertical="center" wrapText="1"/>
    </xf>
    <xf numFmtId="49" fontId="0" fillId="0" borderId="22" xfId="0" applyNumberFormat="1" applyFill="1" applyBorder="1" applyAlignment="1" applyProtection="1">
      <alignment horizontal="center" vertical="center"/>
    </xf>
    <xf numFmtId="0" fontId="0" fillId="0" borderId="50" xfId="0" applyNumberFormat="1" applyFill="1" applyBorder="1" applyAlignment="1" applyProtection="1">
      <alignment horizontal="center"/>
    </xf>
    <xf numFmtId="0" fontId="23" fillId="0" borderId="6" xfId="2" applyNumberFormat="1" applyFont="1" applyFill="1" applyBorder="1" applyAlignment="1" applyProtection="1">
      <alignment horizontal="center" vertical="center"/>
    </xf>
    <xf numFmtId="171" fontId="13" fillId="12" borderId="32" xfId="2" applyNumberFormat="1" applyFont="1" applyFill="1" applyBorder="1" applyAlignment="1" applyProtection="1">
      <alignment horizontal="center" vertical="center" wrapText="1"/>
    </xf>
    <xf numFmtId="0" fontId="13" fillId="9" borderId="32" xfId="2" applyFont="1" applyFill="1" applyBorder="1" applyAlignment="1" applyProtection="1">
      <alignment horizontal="left" vertical="center" wrapText="1"/>
    </xf>
    <xf numFmtId="0" fontId="4" fillId="0" borderId="64" xfId="2" applyFont="1" applyFill="1" applyBorder="1" applyAlignment="1" applyProtection="1">
      <alignment horizontal="center" vertical="center"/>
    </xf>
    <xf numFmtId="0" fontId="4" fillId="0" borderId="65" xfId="2" applyFont="1" applyFill="1" applyBorder="1" applyAlignment="1" applyProtection="1">
      <alignment horizontal="center" vertical="center"/>
    </xf>
    <xf numFmtId="0" fontId="4" fillId="0" borderId="43" xfId="2" applyFont="1" applyFill="1" applyBorder="1" applyAlignment="1" applyProtection="1">
      <alignment horizontal="center" vertical="center" wrapText="1"/>
    </xf>
    <xf numFmtId="0" fontId="4" fillId="0" borderId="43" xfId="2" applyFont="1" applyBorder="1" applyAlignment="1" applyProtection="1">
      <alignment horizontal="left" vertical="center" wrapText="1"/>
    </xf>
    <xf numFmtId="0" fontId="0" fillId="0" borderId="11" xfId="0" applyFont="1" applyFill="1" applyBorder="1" applyAlignment="1" applyProtection="1">
      <alignment horizontal="left" vertical="center" wrapText="1"/>
    </xf>
    <xf numFmtId="167" fontId="0" fillId="0" borderId="8" xfId="3" applyFont="1" applyFill="1" applyBorder="1" applyAlignment="1" applyProtection="1">
      <alignment horizontal="right" vertical="center"/>
    </xf>
    <xf numFmtId="10" fontId="0" fillId="0" borderId="23" xfId="52" applyNumberFormat="1" applyFont="1" applyFill="1" applyBorder="1" applyAlignment="1" applyProtection="1">
      <alignment horizontal="center" vertical="center"/>
    </xf>
    <xf numFmtId="10" fontId="0" fillId="0" borderId="24" xfId="52" applyNumberFormat="1" applyFont="1" applyFill="1" applyBorder="1" applyAlignment="1" applyProtection="1">
      <alignment horizontal="center" vertical="center"/>
    </xf>
    <xf numFmtId="167" fontId="23" fillId="0" borderId="8" xfId="3" applyFont="1" applyFill="1" applyBorder="1" applyAlignment="1" applyProtection="1">
      <alignment horizontal="right" vertical="center"/>
    </xf>
    <xf numFmtId="10" fontId="23" fillId="0" borderId="24" xfId="52" applyNumberFormat="1" applyFont="1" applyFill="1" applyBorder="1" applyAlignment="1" applyProtection="1">
      <alignment horizontal="center" vertical="center"/>
    </xf>
    <xf numFmtId="9" fontId="36" fillId="7" borderId="41" xfId="2" applyNumberFormat="1" applyFont="1" applyFill="1" applyBorder="1" applyAlignment="1" applyProtection="1">
      <alignment horizontal="center" vertical="center" wrapText="1"/>
    </xf>
    <xf numFmtId="9" fontId="36" fillId="0" borderId="0" xfId="2" applyNumberFormat="1" applyFont="1" applyFill="1" applyBorder="1" applyAlignment="1" applyProtection="1">
      <alignment horizontal="center" vertical="center" wrapText="1"/>
    </xf>
    <xf numFmtId="0" fontId="35" fillId="7" borderId="49" xfId="2" applyFont="1" applyFill="1" applyBorder="1" applyAlignment="1" applyProtection="1">
      <alignment vertical="center"/>
    </xf>
    <xf numFmtId="0" fontId="35" fillId="7" borderId="59" xfId="2" applyFont="1" applyFill="1" applyBorder="1" applyAlignment="1" applyProtection="1">
      <alignment vertical="center"/>
    </xf>
    <xf numFmtId="0" fontId="35" fillId="7" borderId="32" xfId="2" applyFont="1" applyFill="1" applyBorder="1" applyAlignment="1" applyProtection="1">
      <alignment horizontal="left" vertical="center"/>
    </xf>
    <xf numFmtId="0" fontId="35" fillId="0" borderId="0" xfId="2" applyFont="1" applyFill="1" applyBorder="1" applyAlignment="1" applyProtection="1">
      <alignment vertical="center"/>
    </xf>
    <xf numFmtId="0" fontId="35" fillId="0" borderId="0" xfId="2" applyFont="1" applyFill="1" applyBorder="1" applyAlignment="1" applyProtection="1">
      <alignment horizontal="left" vertical="center"/>
    </xf>
    <xf numFmtId="0" fontId="35" fillId="7" borderId="32" xfId="2" applyFont="1" applyFill="1" applyBorder="1" applyAlignment="1" applyProtection="1">
      <alignment horizontal="center" vertical="center"/>
    </xf>
    <xf numFmtId="4" fontId="35" fillId="10" borderId="60" xfId="2" applyNumberFormat="1" applyFont="1" applyFill="1" applyBorder="1" applyAlignment="1" applyProtection="1">
      <alignment horizontal="center" vertical="center"/>
    </xf>
    <xf numFmtId="0" fontId="0" fillId="0" borderId="0" xfId="2" applyFont="1" applyBorder="1" applyAlignment="1" applyProtection="1">
      <alignment horizontal="center" vertical="center"/>
      <protection locked="0"/>
    </xf>
    <xf numFmtId="0" fontId="3" fillId="0" borderId="0" xfId="2" applyFont="1" applyBorder="1" applyAlignment="1" applyProtection="1">
      <alignment horizontal="center" vertical="center"/>
      <protection locked="0"/>
    </xf>
    <xf numFmtId="0" fontId="0" fillId="0" borderId="0" xfId="2" applyFont="1" applyFill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" fontId="20" fillId="0" borderId="0" xfId="2" applyNumberFormat="1" applyFont="1" applyAlignment="1" applyProtection="1">
      <alignment horizontal="center" vertical="center"/>
      <protection locked="0"/>
    </xf>
    <xf numFmtId="0" fontId="9" fillId="0" borderId="0" xfId="2" applyFont="1" applyFill="1" applyAlignment="1" applyProtection="1">
      <alignment vertical="center"/>
      <protection locked="0"/>
    </xf>
    <xf numFmtId="0" fontId="11" fillId="0" borderId="0" xfId="2" applyFont="1" applyFill="1" applyAlignment="1" applyProtection="1">
      <alignment vertical="center"/>
      <protection locked="0"/>
    </xf>
    <xf numFmtId="0" fontId="14" fillId="0" borderId="0" xfId="2" applyFont="1" applyFill="1" applyAlignment="1" applyProtection="1">
      <alignment horizontal="center" vertical="center"/>
      <protection locked="0"/>
    </xf>
    <xf numFmtId="167" fontId="0" fillId="0" borderId="0" xfId="3" applyFont="1" applyFill="1" applyBorder="1" applyAlignment="1" applyProtection="1">
      <alignment horizontal="center" vertical="center" wrapText="1"/>
      <protection locked="0"/>
    </xf>
    <xf numFmtId="169" fontId="14" fillId="0" borderId="0" xfId="2" applyNumberFormat="1" applyFont="1" applyBorder="1" applyAlignment="1" applyProtection="1">
      <alignment horizontal="center" vertical="center" wrapText="1"/>
      <protection locked="0"/>
    </xf>
    <xf numFmtId="167" fontId="0" fillId="0" borderId="0" xfId="3" applyFont="1" applyFill="1" applyBorder="1" applyAlignment="1" applyProtection="1">
      <alignment vertical="center"/>
      <protection locked="0"/>
    </xf>
    <xf numFmtId="172" fontId="0" fillId="0" borderId="0" xfId="2" applyNumberFormat="1" applyFont="1" applyBorder="1" applyAlignment="1" applyProtection="1">
      <alignment horizontal="center" vertical="center" wrapText="1"/>
      <protection locked="0"/>
    </xf>
    <xf numFmtId="0" fontId="0" fillId="0" borderId="0" xfId="2" applyFont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17" fillId="0" borderId="0" xfId="2" applyFont="1" applyBorder="1" applyAlignment="1" applyProtection="1">
      <alignment horizontal="center" vertical="center"/>
      <protection locked="0"/>
    </xf>
    <xf numFmtId="0" fontId="0" fillId="0" borderId="0" xfId="2" applyFont="1" applyAlignment="1" applyProtection="1">
      <alignment vertical="center"/>
      <protection locked="0"/>
    </xf>
    <xf numFmtId="169" fontId="14" fillId="0" borderId="0" xfId="2" applyNumberFormat="1" applyFont="1" applyAlignment="1" applyProtection="1">
      <alignment horizontal="center" vertical="center"/>
      <protection locked="0"/>
    </xf>
    <xf numFmtId="0" fontId="5" fillId="0" borderId="17" xfId="2" applyFont="1" applyBorder="1" applyAlignment="1" applyProtection="1">
      <alignment horizontal="left" vertical="center" wrapText="1"/>
    </xf>
    <xf numFmtId="0" fontId="5" fillId="0" borderId="14" xfId="2" applyFont="1" applyBorder="1" applyAlignment="1" applyProtection="1">
      <alignment horizontal="left" vertical="center" wrapText="1"/>
    </xf>
    <xf numFmtId="0" fontId="5" fillId="0" borderId="14" xfId="2" applyFont="1" applyBorder="1" applyAlignment="1" applyProtection="1">
      <alignment vertical="center" wrapText="1"/>
    </xf>
    <xf numFmtId="0" fontId="5" fillId="0" borderId="15" xfId="2" applyFont="1" applyBorder="1" applyAlignment="1" applyProtection="1">
      <alignment vertical="center" wrapText="1"/>
    </xf>
    <xf numFmtId="0" fontId="5" fillId="0" borderId="1" xfId="2" applyFont="1" applyBorder="1" applyAlignment="1" applyProtection="1">
      <alignment horizontal="center" vertical="center" wrapText="1"/>
    </xf>
    <xf numFmtId="4" fontId="5" fillId="0" borderId="0" xfId="2" applyNumberFormat="1" applyFont="1" applyBorder="1" applyAlignment="1" applyProtection="1">
      <alignment horizontal="center" vertical="center" wrapText="1"/>
    </xf>
    <xf numFmtId="4" fontId="5" fillId="0" borderId="2" xfId="2" applyNumberFormat="1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left" vertical="center" wrapText="1"/>
    </xf>
    <xf numFmtId="0" fontId="5" fillId="0" borderId="0" xfId="2" applyFont="1" applyBorder="1" applyAlignment="1" applyProtection="1">
      <alignment horizontal="left" vertical="center" wrapText="1"/>
    </xf>
    <xf numFmtId="0" fontId="13" fillId="0" borderId="0" xfId="2" applyFont="1" applyBorder="1" applyAlignment="1" applyProtection="1">
      <alignment vertical="center" wrapText="1"/>
    </xf>
    <xf numFmtId="177" fontId="13" fillId="0" borderId="2" xfId="2" applyNumberFormat="1" applyFont="1" applyFill="1" applyBorder="1" applyAlignment="1" applyProtection="1">
      <alignment horizontal="right" vertical="center" wrapText="1"/>
    </xf>
    <xf numFmtId="4" fontId="5" fillId="0" borderId="0" xfId="2" applyNumberFormat="1" applyFont="1" applyBorder="1" applyAlignment="1" applyProtection="1">
      <alignment vertical="center" wrapText="1"/>
    </xf>
    <xf numFmtId="4" fontId="13" fillId="0" borderId="2" xfId="2" applyNumberFormat="1" applyFont="1" applyFill="1" applyBorder="1" applyAlignment="1" applyProtection="1">
      <alignment horizontal="right" vertical="center" wrapText="1"/>
    </xf>
    <xf numFmtId="0" fontId="13" fillId="0" borderId="0" xfId="2" applyFont="1" applyBorder="1" applyAlignment="1" applyProtection="1">
      <alignment horizontal="left" vertical="center"/>
    </xf>
    <xf numFmtId="178" fontId="13" fillId="0" borderId="2" xfId="3" applyNumberFormat="1" applyFont="1" applyBorder="1" applyAlignment="1" applyProtection="1">
      <alignment vertical="center"/>
    </xf>
    <xf numFmtId="0" fontId="4" fillId="0" borderId="16" xfId="2" applyFont="1" applyBorder="1" applyAlignment="1" applyProtection="1">
      <alignment horizontal="center" vertical="center" wrapText="1"/>
    </xf>
    <xf numFmtId="0" fontId="4" fillId="0" borderId="12" xfId="2" applyFont="1" applyBorder="1" applyAlignment="1" applyProtection="1">
      <alignment vertical="center" wrapText="1"/>
    </xf>
    <xf numFmtId="0" fontId="4" fillId="0" borderId="13" xfId="2" applyFont="1" applyBorder="1" applyAlignment="1" applyProtection="1">
      <alignment vertical="center" wrapText="1"/>
    </xf>
    <xf numFmtId="0" fontId="4" fillId="0" borderId="39" xfId="2" applyFont="1" applyBorder="1" applyAlignment="1" applyProtection="1">
      <alignment horizontal="center" vertical="center" wrapText="1"/>
    </xf>
    <xf numFmtId="0" fontId="35" fillId="7" borderId="30" xfId="2" applyFont="1" applyFill="1" applyBorder="1" applyAlignment="1" applyProtection="1">
      <alignment horizontal="center" vertical="center" wrapText="1"/>
    </xf>
    <xf numFmtId="169" fontId="33" fillId="7" borderId="30" xfId="2" applyNumberFormat="1" applyFont="1" applyFill="1" applyBorder="1" applyAlignment="1" applyProtection="1">
      <alignment horizontal="center" vertical="center" wrapText="1"/>
    </xf>
    <xf numFmtId="171" fontId="13" fillId="8" borderId="26" xfId="2" applyNumberFormat="1" applyFont="1" applyFill="1" applyBorder="1" applyAlignment="1" applyProtection="1">
      <alignment horizontal="center" vertical="center" wrapText="1"/>
    </xf>
    <xf numFmtId="0" fontId="13" fillId="8" borderId="27" xfId="2" applyFont="1" applyFill="1" applyBorder="1" applyAlignment="1" applyProtection="1">
      <alignment horizontal="center" vertical="center" wrapText="1"/>
    </xf>
    <xf numFmtId="0" fontId="35" fillId="7" borderId="29" xfId="2" applyFont="1" applyFill="1" applyBorder="1" applyAlignment="1" applyProtection="1">
      <alignment horizontal="center" vertical="center" wrapText="1"/>
    </xf>
    <xf numFmtId="169" fontId="14" fillId="0" borderId="0" xfId="2" applyNumberFormat="1" applyFont="1" applyBorder="1" applyAlignment="1" applyProtection="1">
      <alignment horizontal="center" vertical="center" wrapText="1"/>
    </xf>
    <xf numFmtId="0" fontId="3" fillId="0" borderId="0" xfId="2" applyFont="1" applyBorder="1" applyAlignment="1" applyProtection="1">
      <alignment vertical="center"/>
      <protection locked="0"/>
    </xf>
    <xf numFmtId="0" fontId="4" fillId="0" borderId="0" xfId="2" applyFont="1" applyBorder="1" applyAlignment="1" applyProtection="1">
      <alignment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20" fillId="0" borderId="0" xfId="2" applyFont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vertical="center" wrapText="1"/>
      <protection locked="0"/>
    </xf>
    <xf numFmtId="0" fontId="5" fillId="0" borderId="0" xfId="2" applyFont="1" applyBorder="1" applyAlignment="1" applyProtection="1">
      <alignment horizontal="right" vertical="center" wrapText="1"/>
      <protection locked="0"/>
    </xf>
    <xf numFmtId="177" fontId="5" fillId="0" borderId="0" xfId="2" applyNumberFormat="1" applyFont="1" applyBorder="1" applyAlignment="1" applyProtection="1">
      <alignment vertical="center" wrapText="1"/>
      <protection locked="0"/>
    </xf>
    <xf numFmtId="0" fontId="5" fillId="0" borderId="0" xfId="2" applyFont="1" applyBorder="1" applyAlignment="1" applyProtection="1">
      <alignment horizontal="right" vertical="center" wrapText="1"/>
      <protection locked="0"/>
    </xf>
    <xf numFmtId="177" fontId="5" fillId="0" borderId="0" xfId="2" applyNumberFormat="1" applyFont="1" applyBorder="1" applyAlignment="1" applyProtection="1">
      <alignment horizontal="center" vertical="center" wrapText="1"/>
      <protection locked="0"/>
    </xf>
    <xf numFmtId="0" fontId="9" fillId="0" borderId="0" xfId="2" applyFont="1" applyBorder="1" applyAlignment="1" applyProtection="1">
      <alignment vertical="center"/>
      <protection locked="0"/>
    </xf>
    <xf numFmtId="0" fontId="9" fillId="0" borderId="0" xfId="2" applyFont="1" applyBorder="1" applyAlignment="1" applyProtection="1">
      <alignment horizontal="right" vertical="center"/>
      <protection locked="0"/>
    </xf>
    <xf numFmtId="0" fontId="5" fillId="0" borderId="0" xfId="2" applyFont="1" applyBorder="1" applyAlignment="1" applyProtection="1">
      <alignment horizontal="right" vertical="center"/>
      <protection locked="0"/>
    </xf>
    <xf numFmtId="182" fontId="5" fillId="0" borderId="0" xfId="3" applyNumberFormat="1" applyFont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alignment horizontal="right" vertical="center"/>
      <protection locked="0"/>
    </xf>
    <xf numFmtId="182" fontId="5" fillId="0" borderId="0" xfId="3" applyNumberFormat="1" applyFont="1" applyBorder="1" applyAlignment="1" applyProtection="1">
      <alignment horizontal="center" vertical="center"/>
      <protection locked="0"/>
    </xf>
    <xf numFmtId="180" fontId="5" fillId="0" borderId="0" xfId="3" applyNumberFormat="1" applyFont="1" applyBorder="1" applyAlignment="1" applyProtection="1">
      <alignment vertical="center"/>
      <protection locked="0"/>
    </xf>
    <xf numFmtId="180" fontId="5" fillId="0" borderId="0" xfId="3" applyNumberFormat="1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vertical="center" wrapText="1"/>
      <protection locked="0"/>
    </xf>
    <xf numFmtId="0" fontId="11" fillId="0" borderId="0" xfId="2" applyFont="1" applyAlignment="1" applyProtection="1">
      <alignment vertical="center"/>
      <protection locked="0"/>
    </xf>
    <xf numFmtId="0" fontId="23" fillId="0" borderId="0" xfId="2" applyProtection="1">
      <protection locked="0"/>
    </xf>
    <xf numFmtId="10" fontId="23" fillId="0" borderId="57" xfId="19" applyNumberFormat="1" applyFill="1" applyBorder="1" applyAlignment="1" applyProtection="1">
      <alignment horizontal="center" vertical="center"/>
      <protection locked="0"/>
    </xf>
    <xf numFmtId="10" fontId="23" fillId="0" borderId="0" xfId="2" applyNumberFormat="1" applyProtection="1">
      <protection locked="0"/>
    </xf>
    <xf numFmtId="178" fontId="23" fillId="0" borderId="0" xfId="2" applyNumberFormat="1" applyProtection="1">
      <protection locked="0"/>
    </xf>
    <xf numFmtId="43" fontId="23" fillId="0" borderId="0" xfId="2" applyNumberFormat="1" applyProtection="1">
      <protection locked="0"/>
    </xf>
    <xf numFmtId="0" fontId="23" fillId="0" borderId="0" xfId="2" applyBorder="1" applyProtection="1">
      <protection locked="0"/>
    </xf>
    <xf numFmtId="0" fontId="0" fillId="0" borderId="0" xfId="2" applyFont="1" applyAlignment="1" applyProtection="1">
      <alignment horizontal="left" vertical="center"/>
      <protection locked="0"/>
    </xf>
    <xf numFmtId="170" fontId="23" fillId="0" borderId="19" xfId="64" applyBorder="1" applyAlignment="1" applyProtection="1">
      <alignment horizontal="center"/>
      <protection locked="0"/>
    </xf>
    <xf numFmtId="0" fontId="14" fillId="0" borderId="0" xfId="2" applyFont="1" applyAlignment="1" applyProtection="1">
      <alignment horizontal="left" vertical="center"/>
      <protection locked="0"/>
    </xf>
    <xf numFmtId="43" fontId="23" fillId="0" borderId="0" xfId="2" applyNumberFormat="1" applyAlignment="1" applyProtection="1">
      <alignment horizontal="center"/>
      <protection locked="0"/>
    </xf>
    <xf numFmtId="0" fontId="23" fillId="0" borderId="0" xfId="2" applyAlignment="1" applyProtection="1">
      <alignment vertical="center"/>
      <protection locked="0"/>
    </xf>
    <xf numFmtId="0" fontId="17" fillId="0" borderId="0" xfId="2" applyFont="1" applyAlignment="1" applyProtection="1">
      <protection locked="0"/>
    </xf>
    <xf numFmtId="10" fontId="23" fillId="0" borderId="0" xfId="2" applyNumberFormat="1" applyAlignment="1" applyProtection="1">
      <alignment vertical="center"/>
      <protection locked="0"/>
    </xf>
    <xf numFmtId="184" fontId="23" fillId="0" borderId="0" xfId="2" applyNumberFormat="1" applyProtection="1">
      <protection locked="0"/>
    </xf>
    <xf numFmtId="167" fontId="23" fillId="0" borderId="0" xfId="2" applyNumberForma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protection locked="0"/>
    </xf>
    <xf numFmtId="0" fontId="23" fillId="11" borderId="0" xfId="2" applyFill="1" applyProtection="1"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0" xfId="2" applyFont="1" applyBorder="1" applyAlignment="1" applyProtection="1">
      <protection locked="0"/>
    </xf>
    <xf numFmtId="10" fontId="23" fillId="0" borderId="0" xfId="2" applyNumberFormat="1" applyBorder="1" applyAlignment="1" applyProtection="1">
      <protection locked="0"/>
    </xf>
    <xf numFmtId="0" fontId="0" fillId="0" borderId="0" xfId="2" applyFont="1" applyProtection="1">
      <protection locked="0"/>
    </xf>
    <xf numFmtId="10" fontId="0" fillId="0" borderId="0" xfId="2" applyNumberFormat="1" applyFont="1" applyAlignment="1" applyProtection="1">
      <alignment vertical="center"/>
      <protection locked="0"/>
    </xf>
    <xf numFmtId="2" fontId="23" fillId="0" borderId="0" xfId="2" applyNumberFormat="1" applyAlignment="1" applyProtection="1">
      <alignment vertical="center"/>
      <protection locked="0"/>
    </xf>
    <xf numFmtId="0" fontId="4" fillId="0" borderId="18" xfId="2" applyFont="1" applyBorder="1" applyAlignment="1" applyProtection="1">
      <alignment vertical="center" wrapText="1"/>
    </xf>
    <xf numFmtId="0" fontId="4" fillId="0" borderId="19" xfId="2" applyFont="1" applyBorder="1" applyAlignment="1" applyProtection="1">
      <alignment vertical="center" wrapText="1"/>
    </xf>
    <xf numFmtId="0" fontId="9" fillId="0" borderId="20" xfId="2" applyFont="1" applyBorder="1" applyAlignment="1" applyProtection="1">
      <alignment vertical="center"/>
    </xf>
    <xf numFmtId="0" fontId="9" fillId="0" borderId="0" xfId="2" applyFont="1" applyBorder="1" applyAlignment="1" applyProtection="1">
      <alignment vertical="center"/>
    </xf>
    <xf numFmtId="0" fontId="4" fillId="0" borderId="46" xfId="2" applyFont="1" applyBorder="1" applyAlignment="1" applyProtection="1">
      <alignment vertical="center"/>
    </xf>
    <xf numFmtId="0" fontId="4" fillId="0" borderId="47" xfId="2" applyFont="1" applyBorder="1" applyAlignment="1" applyProtection="1">
      <alignment vertical="center"/>
    </xf>
    <xf numFmtId="0" fontId="4" fillId="0" borderId="52" xfId="2" applyFont="1" applyBorder="1" applyAlignment="1" applyProtection="1">
      <alignment vertical="center" wrapText="1"/>
    </xf>
    <xf numFmtId="0" fontId="35" fillId="7" borderId="82" xfId="19" applyFont="1" applyFill="1" applyBorder="1" applyAlignment="1" applyProtection="1">
      <alignment horizontal="center" vertical="center"/>
    </xf>
    <xf numFmtId="0" fontId="40" fillId="7" borderId="83" xfId="19" applyFont="1" applyFill="1" applyBorder="1" applyAlignment="1" applyProtection="1">
      <alignment horizontal="center" vertical="center"/>
    </xf>
    <xf numFmtId="0" fontId="35" fillId="7" borderId="40" xfId="19" applyFont="1" applyFill="1" applyBorder="1" applyAlignment="1" applyProtection="1">
      <alignment horizontal="center" vertical="center"/>
    </xf>
    <xf numFmtId="0" fontId="35" fillId="7" borderId="31" xfId="19" applyFont="1" applyFill="1" applyBorder="1" applyAlignment="1" applyProtection="1">
      <alignment horizontal="center" vertical="center"/>
    </xf>
    <xf numFmtId="0" fontId="21" fillId="0" borderId="39" xfId="19" applyFont="1" applyBorder="1" applyAlignment="1" applyProtection="1">
      <alignment vertical="center"/>
    </xf>
    <xf numFmtId="171" fontId="13" fillId="0" borderId="79" xfId="2" applyNumberFormat="1" applyFont="1" applyFill="1" applyBorder="1" applyAlignment="1" applyProtection="1">
      <alignment horizontal="center" vertical="center" wrapText="1"/>
    </xf>
    <xf numFmtId="0" fontId="13" fillId="0" borderId="72" xfId="2" applyFont="1" applyFill="1" applyBorder="1" applyAlignment="1" applyProtection="1">
      <alignment horizontal="center" vertical="center" wrapText="1"/>
    </xf>
    <xf numFmtId="10" fontId="5" fillId="0" borderId="72" xfId="19" applyNumberFormat="1" applyFont="1" applyBorder="1" applyAlignment="1" applyProtection="1">
      <alignment horizontal="center" vertical="center"/>
    </xf>
    <xf numFmtId="173" fontId="5" fillId="0" borderId="73" xfId="19" applyNumberFormat="1" applyFont="1" applyBorder="1" applyAlignment="1" applyProtection="1">
      <alignment horizontal="center" vertical="center"/>
    </xf>
    <xf numFmtId="171" fontId="13" fillId="0" borderId="80" xfId="2" applyNumberFormat="1" applyFont="1" applyFill="1" applyBorder="1" applyAlignment="1" applyProtection="1">
      <alignment horizontal="center" vertical="center" wrapText="1"/>
    </xf>
    <xf numFmtId="0" fontId="13" fillId="0" borderId="81" xfId="2" applyFont="1" applyFill="1" applyBorder="1" applyAlignment="1" applyProtection="1">
      <alignment horizontal="center" vertical="center" wrapText="1"/>
    </xf>
    <xf numFmtId="10" fontId="5" fillId="0" borderId="81" xfId="19" applyNumberFormat="1" applyFont="1" applyBorder="1" applyAlignment="1" applyProtection="1">
      <alignment horizontal="center" vertical="center"/>
    </xf>
    <xf numFmtId="173" fontId="5" fillId="0" borderId="81" xfId="19" applyNumberFormat="1" applyFont="1" applyBorder="1" applyAlignment="1" applyProtection="1">
      <alignment horizontal="center" vertical="center"/>
    </xf>
    <xf numFmtId="49" fontId="4" fillId="0" borderId="52" xfId="19" applyNumberFormat="1" applyFont="1" applyBorder="1" applyAlignment="1" applyProtection="1">
      <alignment horizontal="center"/>
    </xf>
    <xf numFmtId="0" fontId="13" fillId="0" borderId="52" xfId="19" applyFont="1" applyBorder="1" applyAlignment="1" applyProtection="1">
      <alignment horizontal="center"/>
    </xf>
    <xf numFmtId="10" fontId="5" fillId="0" borderId="52" xfId="19" applyNumberFormat="1" applyFont="1" applyBorder="1" applyAlignment="1" applyProtection="1">
      <alignment horizontal="center" vertical="center"/>
    </xf>
    <xf numFmtId="9" fontId="12" fillId="0" borderId="16" xfId="19" applyNumberFormat="1" applyFont="1" applyBorder="1" applyAlignment="1" applyProtection="1">
      <alignment horizontal="center" vertical="center"/>
    </xf>
    <xf numFmtId="0" fontId="35" fillId="7" borderId="74" xfId="19" applyFont="1" applyFill="1" applyBorder="1" applyAlignment="1" applyProtection="1">
      <alignment horizontal="center" vertical="center"/>
    </xf>
    <xf numFmtId="0" fontId="35" fillId="7" borderId="76" xfId="19" applyFont="1" applyFill="1" applyBorder="1" applyAlignment="1" applyProtection="1">
      <alignment horizontal="center" vertical="center"/>
    </xf>
    <xf numFmtId="9" fontId="35" fillId="7" borderId="69" xfId="19" applyNumberFormat="1" applyFont="1" applyFill="1" applyBorder="1" applyAlignment="1" applyProtection="1">
      <alignment horizontal="center" vertical="center"/>
    </xf>
    <xf numFmtId="0" fontId="35" fillId="7" borderId="75" xfId="19" applyFont="1" applyFill="1" applyBorder="1" applyAlignment="1" applyProtection="1">
      <alignment horizontal="center" vertical="center"/>
    </xf>
    <xf numFmtId="0" fontId="35" fillId="7" borderId="77" xfId="19" applyFont="1" applyFill="1" applyBorder="1" applyAlignment="1" applyProtection="1">
      <alignment horizontal="center" vertical="center"/>
    </xf>
    <xf numFmtId="9" fontId="35" fillId="7" borderId="78" xfId="19" applyNumberFormat="1" applyFont="1" applyFill="1" applyBorder="1" applyAlignment="1" applyProtection="1">
      <alignment horizontal="center" vertical="center"/>
    </xf>
    <xf numFmtId="181" fontId="35" fillId="7" borderId="30" xfId="19" applyNumberFormat="1" applyFont="1" applyFill="1" applyBorder="1" applyAlignment="1" applyProtection="1">
      <alignment horizontal="center" vertical="center"/>
    </xf>
    <xf numFmtId="0" fontId="0" fillId="0" borderId="84" xfId="0" applyBorder="1" applyAlignment="1" applyProtection="1">
      <alignment horizontal="center" vertical="center"/>
    </xf>
    <xf numFmtId="0" fontId="23" fillId="0" borderId="39" xfId="2" applyBorder="1" applyProtection="1"/>
    <xf numFmtId="178" fontId="14" fillId="11" borderId="58" xfId="7" applyNumberFormat="1" applyFont="1" applyFill="1" applyBorder="1" applyAlignment="1" applyProtection="1">
      <alignment horizontal="center" vertical="center"/>
    </xf>
    <xf numFmtId="10" fontId="5" fillId="0" borderId="52" xfId="19" applyNumberFormat="1" applyFont="1" applyBorder="1" applyAlignment="1" applyProtection="1">
      <alignment horizontal="center"/>
    </xf>
  </cellXfs>
  <cellStyles count="70">
    <cellStyle name="72929" xfId="1"/>
    <cellStyle name="Excel Built-in Normal" xfId="2"/>
    <cellStyle name="Moeda" xfId="3" builtinId="4"/>
    <cellStyle name="Moeda 2" xfId="4"/>
    <cellStyle name="Moeda 2 2" xfId="5"/>
    <cellStyle name="Moeda 2 3" xfId="6"/>
    <cellStyle name="Moeda 3" xfId="7"/>
    <cellStyle name="Moeda 3 2" xfId="8"/>
    <cellStyle name="Moeda 3 2 2" xfId="9"/>
    <cellStyle name="Moeda 3 2 3" xfId="10"/>
    <cellStyle name="Moeda 4" xfId="11"/>
    <cellStyle name="Moeda 5" xfId="12"/>
    <cellStyle name="Moeda 6" xfId="13"/>
    <cellStyle name="Normal" xfId="0" builtinId="0"/>
    <cellStyle name="Normal 10" xfId="14"/>
    <cellStyle name="Normal 10 2" xfId="15"/>
    <cellStyle name="Normal 10 3" xfId="16"/>
    <cellStyle name="Normal 10 4" xfId="17"/>
    <cellStyle name="Normal 11" xfId="18"/>
    <cellStyle name="Normal 2" xfId="19"/>
    <cellStyle name="Normal 2 2" xfId="20"/>
    <cellStyle name="Normal 2 3" xfId="21"/>
    <cellStyle name="Normal 2 4" xfId="22"/>
    <cellStyle name="Normal 2 4 2" xfId="23"/>
    <cellStyle name="Normal 2 4 3" xfId="24"/>
    <cellStyle name="Normal 2 5" xfId="25"/>
    <cellStyle name="Normal 2 5 2" xfId="26"/>
    <cellStyle name="Normal 2 5 3" xfId="27"/>
    <cellStyle name="Normal 2 5 4" xfId="28"/>
    <cellStyle name="Normal 3" xfId="29"/>
    <cellStyle name="Normal 3 2" xfId="30"/>
    <cellStyle name="Normal 3 3" xfId="31"/>
    <cellStyle name="Normal 4" xfId="32"/>
    <cellStyle name="Normal 4 2" xfId="33"/>
    <cellStyle name="Normal 4 3" xfId="34"/>
    <cellStyle name="Normal 4 3 2" xfId="35"/>
    <cellStyle name="Normal 4 3 3" xfId="36"/>
    <cellStyle name="Normal 4 4" xfId="37"/>
    <cellStyle name="Normal 4 4 2" xfId="38"/>
    <cellStyle name="Normal 5" xfId="39"/>
    <cellStyle name="Normal 5 2" xfId="40"/>
    <cellStyle name="Normal 6" xfId="41"/>
    <cellStyle name="Normal 7" xfId="42"/>
    <cellStyle name="Normal 8" xfId="43"/>
    <cellStyle name="Normal 8 2" xfId="44"/>
    <cellStyle name="Normal 8 3" xfId="45"/>
    <cellStyle name="Normal 9" xfId="46"/>
    <cellStyle name="Normal 9 2" xfId="47"/>
    <cellStyle name="Normal 9 3" xfId="48"/>
    <cellStyle name="Normal_Orçamento RETIFICADO DA OBRA JUNHO - CERTO" xfId="49"/>
    <cellStyle name="Normal_Plan1" xfId="50"/>
    <cellStyle name="planilhas" xfId="51"/>
    <cellStyle name="Porcentagem" xfId="52" builtinId="5"/>
    <cellStyle name="Porcentagem 2" xfId="53"/>
    <cellStyle name="Porcentagem 2 2" xfId="54"/>
    <cellStyle name="Porcentagem 2 3" xfId="55"/>
    <cellStyle name="Porcentagem 3" xfId="56"/>
    <cellStyle name="Separador de milhares 2" xfId="57"/>
    <cellStyle name="Separador de milhares 3" xfId="58"/>
    <cellStyle name="Separador de milhares 3 2" xfId="59"/>
    <cellStyle name="Separador de milhares 3 3" xfId="60"/>
    <cellStyle name="Separador de milhares 3 4" xfId="61"/>
    <cellStyle name="Separador de milhares 4" xfId="62"/>
    <cellStyle name="SNEVERS" xfId="63"/>
    <cellStyle name="Vírgula" xfId="64" builtinId="3"/>
    <cellStyle name="Vírgula 2" xfId="65"/>
    <cellStyle name="Vírgula 2 2" xfId="66"/>
    <cellStyle name="Vírgula 2 3" xfId="67"/>
    <cellStyle name="Vírgula 3" xfId="68"/>
    <cellStyle name="Vírgula 4" xfId="69"/>
  </cellStyles>
  <dxfs count="54"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ill>
        <patternFill patternType="solid">
          <fgColor indexed="31"/>
          <bgColor indexed="42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ill>
        <patternFill patternType="solid">
          <fgColor indexed="31"/>
          <bgColor indexed="42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ill>
        <patternFill patternType="solid">
          <fgColor indexed="31"/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EM85"/>
  <sheetViews>
    <sheetView showZeros="0" tabSelected="1" view="pageBreakPreview" zoomScale="115" zoomScaleNormal="100" zoomScaleSheetLayoutView="115" workbookViewId="0">
      <selection activeCell="G43" sqref="G43"/>
    </sheetView>
  </sheetViews>
  <sheetFormatPr defaultColWidth="9.140625" defaultRowHeight="12.75" outlineLevelRow="1" outlineLevelCol="1" x14ac:dyDescent="0.2"/>
  <cols>
    <col min="1" max="1" width="12" style="149" customWidth="1"/>
    <col min="2" max="2" width="13.85546875" style="149" customWidth="1"/>
    <col min="3" max="3" width="16.28515625" style="70" bestFit="1" customWidth="1"/>
    <col min="4" max="4" width="72.85546875" style="154" customWidth="1"/>
    <col min="5" max="5" width="10.140625" style="149" bestFit="1" customWidth="1"/>
    <col min="6" max="6" width="10.42578125" style="155" customWidth="1"/>
    <col min="7" max="7" width="12" style="140" customWidth="1"/>
    <col min="8" max="8" width="21.28515625" style="156" customWidth="1"/>
    <col min="9" max="9" width="13.140625" style="141" customWidth="1"/>
    <col min="10" max="10" width="12.42578125" style="1" hidden="1" customWidth="1"/>
    <col min="11" max="11" width="9.42578125" style="2" hidden="1" customWidth="1"/>
    <col min="12" max="16" width="13.7109375" style="2" hidden="1" customWidth="1" outlineLevel="1"/>
    <col min="17" max="17" width="15.85546875" style="2" hidden="1" customWidth="1" collapsed="1"/>
    <col min="18" max="18" width="9.42578125" style="2" hidden="1" customWidth="1"/>
    <col min="19" max="23" width="13.7109375" style="2" hidden="1" customWidth="1" outlineLevel="1"/>
    <col min="24" max="24" width="14.42578125" style="2" hidden="1" customWidth="1" collapsed="1"/>
    <col min="25" max="25" width="9.42578125" style="2" hidden="1" customWidth="1"/>
    <col min="26" max="30" width="13.7109375" style="2" hidden="1" customWidth="1" outlineLevel="1"/>
    <col min="31" max="31" width="14.7109375" style="2" hidden="1" customWidth="1" collapsed="1"/>
    <col min="32" max="32" width="9.42578125" style="2" hidden="1" customWidth="1"/>
    <col min="33" max="37" width="13.7109375" style="2" hidden="1" customWidth="1" outlineLevel="1"/>
    <col min="38" max="38" width="14.140625" style="2" hidden="1" customWidth="1" collapsed="1"/>
    <col min="39" max="39" width="9.42578125" style="2" hidden="1" customWidth="1"/>
    <col min="40" max="44" width="13.7109375" style="2" hidden="1" customWidth="1" outlineLevel="1"/>
    <col min="45" max="45" width="12.140625" style="2" hidden="1" customWidth="1" collapsed="1"/>
    <col min="46" max="46" width="9.42578125" style="2" hidden="1" customWidth="1"/>
    <col min="47" max="51" width="13.7109375" style="2" hidden="1" customWidth="1" outlineLevel="1"/>
    <col min="52" max="52" width="12.140625" style="2" hidden="1" customWidth="1" collapsed="1"/>
    <col min="53" max="53" width="9.42578125" style="2" hidden="1" customWidth="1"/>
    <col min="54" max="58" width="13.7109375" style="2" hidden="1" customWidth="1" outlineLevel="1"/>
    <col min="59" max="59" width="12.140625" style="2" hidden="1" customWidth="1" collapsed="1"/>
    <col min="60" max="60" width="9.42578125" style="2" hidden="1" customWidth="1"/>
    <col min="61" max="65" width="13.7109375" style="2" hidden="1" customWidth="1" outlineLevel="1"/>
    <col min="66" max="66" width="12.140625" style="2" hidden="1" customWidth="1" collapsed="1"/>
    <col min="67" max="67" width="9.42578125" style="2" hidden="1" customWidth="1"/>
    <col min="68" max="72" width="13.7109375" style="2" hidden="1" customWidth="1" outlineLevel="1"/>
    <col min="73" max="73" width="12.140625" style="2" hidden="1" customWidth="1" collapsed="1"/>
    <col min="74" max="74" width="9.42578125" style="2" hidden="1" customWidth="1"/>
    <col min="75" max="79" width="13.7109375" style="2" hidden="1" customWidth="1" outlineLevel="1"/>
    <col min="80" max="80" width="12.140625" style="2" hidden="1" customWidth="1" collapsed="1"/>
    <col min="81" max="81" width="9.42578125" style="2" hidden="1" customWidth="1"/>
    <col min="82" max="86" width="13.7109375" style="2" hidden="1" customWidth="1" outlineLevel="1"/>
    <col min="87" max="87" width="19.42578125" style="2" hidden="1" customWidth="1" collapsed="1"/>
    <col min="88" max="88" width="9.42578125" style="2" hidden="1" customWidth="1"/>
    <col min="89" max="89" width="13.7109375" style="2" hidden="1" customWidth="1" outlineLevel="1"/>
    <col min="90" max="93" width="15.28515625" style="2" hidden="1" customWidth="1" outlineLevel="1"/>
    <col min="94" max="94" width="21" style="2" hidden="1" customWidth="1" collapsed="1"/>
    <col min="95" max="95" width="9.42578125" style="2" hidden="1" customWidth="1"/>
    <col min="96" max="96" width="13.7109375" style="2" hidden="1" customWidth="1" outlineLevel="1"/>
    <col min="97" max="100" width="15.28515625" style="2" hidden="1" customWidth="1" outlineLevel="1"/>
    <col min="101" max="101" width="18" style="2" hidden="1" customWidth="1" collapsed="1"/>
    <col min="102" max="102" width="9.42578125" style="2" hidden="1" customWidth="1"/>
    <col min="103" max="103" width="13.7109375" style="2" hidden="1" customWidth="1" outlineLevel="1"/>
    <col min="104" max="107" width="15.28515625" style="2" hidden="1" customWidth="1" outlineLevel="1"/>
    <col min="108" max="108" width="18" style="2" hidden="1" customWidth="1" collapsed="1"/>
    <col min="109" max="109" width="9.42578125" style="2" hidden="1" customWidth="1"/>
    <col min="110" max="110" width="13.7109375" style="2" hidden="1" customWidth="1" outlineLevel="1"/>
    <col min="111" max="114" width="15.28515625" style="2" hidden="1" customWidth="1" outlineLevel="1"/>
    <col min="115" max="115" width="20.42578125" style="2" hidden="1" customWidth="1" collapsed="1"/>
    <col min="116" max="116" width="9.42578125" style="2" hidden="1" customWidth="1"/>
    <col min="117" max="117" width="13.7109375" style="2" hidden="1" customWidth="1" outlineLevel="1"/>
    <col min="118" max="121" width="15.28515625" style="2" hidden="1" customWidth="1" outlineLevel="1"/>
    <col min="122" max="122" width="18" style="2" hidden="1" customWidth="1" collapsed="1"/>
    <col min="123" max="123" width="9.42578125" style="2" hidden="1" customWidth="1"/>
    <col min="124" max="124" width="13.7109375" style="2" hidden="1" customWidth="1" outlineLevel="1"/>
    <col min="125" max="128" width="15.28515625" style="2" hidden="1" customWidth="1" outlineLevel="1"/>
    <col min="129" max="129" width="18.28515625" style="2" hidden="1" customWidth="1" collapsed="1"/>
    <col min="130" max="130" width="9.42578125" style="2" hidden="1" customWidth="1"/>
    <col min="131" max="131" width="13.7109375" style="2" hidden="1" customWidth="1" outlineLevel="1"/>
    <col min="132" max="135" width="15.28515625" style="2" hidden="1" customWidth="1" outlineLevel="1"/>
    <col min="136" max="136" width="18.28515625" style="2" hidden="1" customWidth="1" collapsed="1"/>
    <col min="137" max="137" width="13.85546875" style="2" hidden="1" customWidth="1"/>
    <col min="138" max="138" width="20.85546875" style="2" hidden="1" customWidth="1"/>
    <col min="139" max="139" width="11.42578125" style="2" hidden="1" customWidth="1"/>
    <col min="140" max="140" width="23.7109375" style="27" hidden="1" customWidth="1"/>
    <col min="141" max="141" width="14.28515625" style="20" hidden="1" customWidth="1"/>
    <col min="142" max="142" width="9.140625" style="20"/>
    <col min="143" max="143" width="14.28515625" style="20" bestFit="1" customWidth="1"/>
    <col min="144" max="16384" width="9.140625" style="20"/>
  </cols>
  <sheetData>
    <row r="1" spans="1:143" ht="30" x14ac:dyDescent="0.2">
      <c r="A1" s="63"/>
      <c r="B1" s="64"/>
      <c r="C1" s="65"/>
      <c r="D1" s="66"/>
      <c r="E1" s="66"/>
      <c r="F1" s="66"/>
      <c r="G1" s="66"/>
      <c r="H1" s="66"/>
      <c r="I1" s="67"/>
      <c r="J1" s="39" t="s">
        <v>45</v>
      </c>
      <c r="K1" s="47" t="s">
        <v>50</v>
      </c>
      <c r="L1" s="48"/>
    </row>
    <row r="2" spans="1:143" ht="18" x14ac:dyDescent="0.2">
      <c r="A2" s="68"/>
      <c r="B2" s="69"/>
      <c r="D2" s="71"/>
      <c r="E2" s="71"/>
      <c r="F2" s="71"/>
      <c r="G2" s="71"/>
      <c r="H2" s="71"/>
      <c r="I2" s="72"/>
      <c r="J2" s="41">
        <v>1</v>
      </c>
      <c r="K2" s="49"/>
      <c r="L2" s="50"/>
    </row>
    <row r="3" spans="1:143" ht="18" x14ac:dyDescent="0.2">
      <c r="A3" s="20"/>
      <c r="B3" s="69"/>
      <c r="D3" s="73"/>
      <c r="E3" s="73"/>
      <c r="F3" s="73"/>
      <c r="G3" s="73"/>
      <c r="H3" s="73"/>
      <c r="I3" s="74"/>
      <c r="J3" s="75"/>
      <c r="K3" s="3"/>
    </row>
    <row r="4" spans="1:143" ht="15.75" x14ac:dyDescent="0.2">
      <c r="A4" s="68"/>
      <c r="B4" s="69"/>
      <c r="D4" s="76"/>
      <c r="E4" s="77"/>
      <c r="F4" s="78"/>
      <c r="G4" s="77"/>
      <c r="H4" s="77"/>
      <c r="I4" s="79"/>
      <c r="J4" s="75"/>
    </row>
    <row r="5" spans="1:143" s="21" customFormat="1" ht="15.75" x14ac:dyDescent="0.2">
      <c r="A5" s="157" t="s">
        <v>0</v>
      </c>
      <c r="B5" s="158"/>
      <c r="C5" s="159"/>
      <c r="D5" s="160" t="s">
        <v>77</v>
      </c>
      <c r="E5" s="158"/>
      <c r="F5" s="161"/>
      <c r="G5" s="161"/>
      <c r="H5" s="161"/>
      <c r="I5" s="162"/>
      <c r="J5" s="2"/>
      <c r="K5" s="2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28"/>
    </row>
    <row r="6" spans="1:143" s="21" customFormat="1" ht="3.95" customHeight="1" x14ac:dyDescent="0.2">
      <c r="A6" s="163"/>
      <c r="B6" s="158"/>
      <c r="C6" s="164"/>
      <c r="D6" s="165"/>
      <c r="E6" s="158"/>
      <c r="F6" s="161"/>
      <c r="G6" s="161"/>
      <c r="H6" s="161"/>
      <c r="I6" s="166"/>
      <c r="J6" s="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28"/>
    </row>
    <row r="7" spans="1:143" s="21" customFormat="1" ht="15.75" x14ac:dyDescent="0.2">
      <c r="A7" s="167" t="s">
        <v>1</v>
      </c>
      <c r="B7" s="160"/>
      <c r="C7" s="159"/>
      <c r="D7" s="160" t="s">
        <v>65</v>
      </c>
      <c r="E7" s="158"/>
      <c r="F7" s="168"/>
      <c r="G7" s="168"/>
      <c r="H7" s="43"/>
      <c r="I7" s="169"/>
      <c r="J7" s="2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28"/>
    </row>
    <row r="8" spans="1:143" s="21" customFormat="1" ht="3.95" customHeight="1" x14ac:dyDescent="0.2">
      <c r="A8" s="167"/>
      <c r="B8" s="160"/>
      <c r="C8" s="159"/>
      <c r="D8" s="160"/>
      <c r="E8" s="158"/>
      <c r="F8" s="170"/>
      <c r="G8" s="158"/>
      <c r="H8" s="158"/>
      <c r="I8" s="169"/>
      <c r="J8" s="2"/>
      <c r="K8" s="4"/>
      <c r="L8" s="4"/>
      <c r="M8" s="4"/>
      <c r="N8" s="4"/>
      <c r="O8" s="4"/>
      <c r="P8" s="5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28"/>
    </row>
    <row r="9" spans="1:143" s="21" customFormat="1" ht="15.75" x14ac:dyDescent="0.2">
      <c r="A9" s="167" t="s">
        <v>2</v>
      </c>
      <c r="B9" s="160"/>
      <c r="C9" s="159"/>
      <c r="D9" s="171" t="s">
        <v>72</v>
      </c>
      <c r="E9" s="158"/>
      <c r="F9" s="172"/>
      <c r="G9" s="172"/>
      <c r="H9" s="173"/>
      <c r="I9" s="38"/>
      <c r="J9" s="2"/>
      <c r="K9" s="4"/>
      <c r="L9" s="4"/>
      <c r="M9" s="4"/>
      <c r="N9" s="4"/>
      <c r="O9" s="4"/>
      <c r="P9" s="5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28"/>
    </row>
    <row r="10" spans="1:143" s="21" customFormat="1" ht="3.95" customHeight="1" x14ac:dyDescent="0.2">
      <c r="A10" s="174"/>
      <c r="B10" s="158"/>
      <c r="C10" s="164"/>
      <c r="D10" s="165"/>
      <c r="E10" s="158"/>
      <c r="F10" s="175"/>
      <c r="G10" s="175"/>
      <c r="H10" s="176"/>
      <c r="I10" s="177"/>
      <c r="J10" s="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28"/>
    </row>
    <row r="11" spans="1:143" s="21" customFormat="1" ht="16.5" thickBot="1" x14ac:dyDescent="0.25">
      <c r="A11" s="178" t="s">
        <v>34</v>
      </c>
      <c r="B11" s="179"/>
      <c r="C11" s="179"/>
      <c r="D11" s="180" t="s">
        <v>73</v>
      </c>
      <c r="E11" s="179"/>
      <c r="F11" s="181"/>
      <c r="G11" s="181"/>
      <c r="H11" s="42"/>
      <c r="I11" s="182"/>
      <c r="J11" s="31"/>
      <c r="K11" s="80">
        <v>1</v>
      </c>
      <c r="L11" s="80"/>
      <c r="M11" s="80"/>
      <c r="N11" s="80"/>
      <c r="O11" s="80"/>
      <c r="P11" s="80"/>
      <c r="Q11" s="80"/>
      <c r="R11" s="80">
        <f>K11+1</f>
        <v>2</v>
      </c>
      <c r="S11" s="80"/>
      <c r="T11" s="80"/>
      <c r="U11" s="80"/>
      <c r="V11" s="80"/>
      <c r="W11" s="80"/>
      <c r="X11" s="80"/>
      <c r="Y11" s="80">
        <f>R11+1</f>
        <v>3</v>
      </c>
      <c r="Z11" s="80"/>
      <c r="AA11" s="80"/>
      <c r="AB11" s="80"/>
      <c r="AC11" s="80"/>
      <c r="AD11" s="80"/>
      <c r="AE11" s="80"/>
      <c r="AF11" s="80">
        <f>Y11+1</f>
        <v>4</v>
      </c>
      <c r="AG11" s="80"/>
      <c r="AH11" s="80"/>
      <c r="AI11" s="80"/>
      <c r="AJ11" s="80"/>
      <c r="AK11" s="80"/>
      <c r="AL11" s="80"/>
      <c r="AM11" s="80">
        <f>AF11+1</f>
        <v>5</v>
      </c>
      <c r="AN11" s="80"/>
      <c r="AO11" s="80"/>
      <c r="AP11" s="80"/>
      <c r="AQ11" s="80"/>
      <c r="AR11" s="80"/>
      <c r="AS11" s="80"/>
      <c r="AT11" s="80">
        <f>AM11+1</f>
        <v>6</v>
      </c>
      <c r="AU11" s="80"/>
      <c r="AV11" s="80"/>
      <c r="AW11" s="80"/>
      <c r="AX11" s="80"/>
      <c r="AY11" s="80"/>
      <c r="AZ11" s="80"/>
      <c r="BA11" s="80">
        <f>AT11+1</f>
        <v>7</v>
      </c>
      <c r="BB11" s="80"/>
      <c r="BC11" s="80"/>
      <c r="BD11" s="80"/>
      <c r="BE11" s="80"/>
      <c r="BF11" s="80"/>
      <c r="BG11" s="80"/>
      <c r="BH11" s="80">
        <f>BA11+1</f>
        <v>8</v>
      </c>
      <c r="BI11" s="80"/>
      <c r="BJ11" s="80"/>
      <c r="BK11" s="80"/>
      <c r="BL11" s="80"/>
      <c r="BM11" s="80"/>
      <c r="BN11" s="80"/>
      <c r="BO11" s="80">
        <f>BH11+1</f>
        <v>9</v>
      </c>
      <c r="BP11" s="80"/>
      <c r="BQ11" s="80"/>
      <c r="BR11" s="80"/>
      <c r="BS11" s="80"/>
      <c r="BT11" s="80"/>
      <c r="BU11" s="80"/>
      <c r="BV11" s="80">
        <f>BO11+1</f>
        <v>10</v>
      </c>
      <c r="BW11" s="80"/>
      <c r="BX11" s="80"/>
      <c r="BY11" s="80"/>
      <c r="BZ11" s="80"/>
      <c r="CA11" s="80"/>
      <c r="CB11" s="80"/>
      <c r="CC11" s="80">
        <f>BV11+1</f>
        <v>11</v>
      </c>
      <c r="CD11" s="80"/>
      <c r="CE11" s="80"/>
      <c r="CF11" s="80"/>
      <c r="CG11" s="80"/>
      <c r="CH11" s="80"/>
      <c r="CI11" s="80"/>
      <c r="CJ11" s="80">
        <f>CC11+1</f>
        <v>12</v>
      </c>
      <c r="CK11" s="80"/>
      <c r="CL11" s="80"/>
      <c r="CM11" s="80"/>
      <c r="CN11" s="80"/>
      <c r="CO11" s="80"/>
      <c r="CP11" s="80"/>
      <c r="CQ11" s="80">
        <f>CJ11+1</f>
        <v>13</v>
      </c>
      <c r="CR11" s="80"/>
      <c r="CS11" s="80"/>
      <c r="CT11" s="80"/>
      <c r="CU11" s="80"/>
      <c r="CV11" s="80"/>
      <c r="CW11" s="80"/>
      <c r="CX11" s="80">
        <f>CQ11+1</f>
        <v>14</v>
      </c>
      <c r="CY11" s="80"/>
      <c r="CZ11" s="80"/>
      <c r="DA11" s="80"/>
      <c r="DB11" s="80"/>
      <c r="DC11" s="80"/>
      <c r="DD11" s="80"/>
      <c r="DE11" s="80">
        <f>CX11+1</f>
        <v>15</v>
      </c>
      <c r="DF11" s="80"/>
      <c r="DG11" s="80"/>
      <c r="DH11" s="80"/>
      <c r="DI11" s="80"/>
      <c r="DJ11" s="80"/>
      <c r="DK11" s="80"/>
      <c r="DL11" s="80">
        <f>DE11+1</f>
        <v>16</v>
      </c>
      <c r="DM11" s="80"/>
      <c r="DN11" s="80"/>
      <c r="DO11" s="80"/>
      <c r="DP11" s="80"/>
      <c r="DQ11" s="80"/>
      <c r="DR11" s="80"/>
      <c r="DS11" s="80">
        <f>DL11+1</f>
        <v>17</v>
      </c>
      <c r="DT11" s="80"/>
      <c r="DU11" s="80"/>
      <c r="DV11" s="80"/>
      <c r="DW11" s="80"/>
      <c r="DX11" s="80"/>
      <c r="DY11" s="80"/>
      <c r="DZ11" s="80">
        <f>DS11+1</f>
        <v>18</v>
      </c>
      <c r="EA11" s="80"/>
      <c r="EB11" s="80"/>
      <c r="EC11" s="80"/>
      <c r="ED11" s="80"/>
      <c r="EE11" s="80"/>
      <c r="EF11" s="80"/>
      <c r="EG11" s="81" t="s">
        <v>4</v>
      </c>
      <c r="EH11" s="81"/>
      <c r="EI11" s="81" t="s">
        <v>5</v>
      </c>
      <c r="EJ11" s="81"/>
    </row>
    <row r="12" spans="1:143" ht="13.5" thickBot="1" x14ac:dyDescent="0.25">
      <c r="A12" s="183"/>
      <c r="B12" s="184"/>
      <c r="C12" s="185"/>
      <c r="D12" s="186"/>
      <c r="E12" s="187"/>
      <c r="F12" s="188"/>
      <c r="G12" s="187"/>
      <c r="H12" s="187"/>
      <c r="I12" s="189"/>
      <c r="J12" s="6" t="s">
        <v>4</v>
      </c>
    </row>
    <row r="13" spans="1:143" s="22" customFormat="1" ht="36.75" thickBot="1" x14ac:dyDescent="0.25">
      <c r="A13" s="190" t="s">
        <v>35</v>
      </c>
      <c r="B13" s="190" t="s">
        <v>41</v>
      </c>
      <c r="C13" s="191" t="s">
        <v>7</v>
      </c>
      <c r="D13" s="192" t="s">
        <v>46</v>
      </c>
      <c r="E13" s="193" t="s">
        <v>9</v>
      </c>
      <c r="F13" s="194" t="s">
        <v>10</v>
      </c>
      <c r="G13" s="195" t="s">
        <v>48</v>
      </c>
      <c r="H13" s="19" t="s">
        <v>43</v>
      </c>
      <c r="I13" s="196" t="s">
        <v>11</v>
      </c>
      <c r="J13" s="12"/>
      <c r="K13" s="84" t="s">
        <v>12</v>
      </c>
      <c r="L13" s="85" t="s">
        <v>13</v>
      </c>
      <c r="M13" s="85" t="s">
        <v>14</v>
      </c>
      <c r="N13" s="85" t="s">
        <v>15</v>
      </c>
      <c r="O13" s="85" t="s">
        <v>16</v>
      </c>
      <c r="P13" s="85" t="s">
        <v>17</v>
      </c>
      <c r="Q13" s="86" t="s">
        <v>18</v>
      </c>
      <c r="R13" s="87" t="s">
        <v>12</v>
      </c>
      <c r="S13" s="85" t="s">
        <v>13</v>
      </c>
      <c r="T13" s="85" t="s">
        <v>14</v>
      </c>
      <c r="U13" s="85" t="s">
        <v>15</v>
      </c>
      <c r="V13" s="85" t="s">
        <v>16</v>
      </c>
      <c r="W13" s="85" t="s">
        <v>17</v>
      </c>
      <c r="X13" s="86" t="s">
        <v>18</v>
      </c>
      <c r="Y13" s="87" t="s">
        <v>12</v>
      </c>
      <c r="Z13" s="85" t="s">
        <v>13</v>
      </c>
      <c r="AA13" s="85" t="s">
        <v>14</v>
      </c>
      <c r="AB13" s="85" t="s">
        <v>15</v>
      </c>
      <c r="AC13" s="85" t="s">
        <v>16</v>
      </c>
      <c r="AD13" s="85" t="s">
        <v>17</v>
      </c>
      <c r="AE13" s="86" t="s">
        <v>18</v>
      </c>
      <c r="AF13" s="87" t="s">
        <v>12</v>
      </c>
      <c r="AG13" s="85" t="s">
        <v>13</v>
      </c>
      <c r="AH13" s="85" t="s">
        <v>14</v>
      </c>
      <c r="AI13" s="85" t="s">
        <v>15</v>
      </c>
      <c r="AJ13" s="85" t="s">
        <v>16</v>
      </c>
      <c r="AK13" s="85" t="s">
        <v>17</v>
      </c>
      <c r="AL13" s="86" t="s">
        <v>18</v>
      </c>
      <c r="AM13" s="87" t="s">
        <v>12</v>
      </c>
      <c r="AN13" s="85" t="s">
        <v>13</v>
      </c>
      <c r="AO13" s="85" t="s">
        <v>14</v>
      </c>
      <c r="AP13" s="85" t="s">
        <v>15</v>
      </c>
      <c r="AQ13" s="85" t="s">
        <v>16</v>
      </c>
      <c r="AR13" s="85" t="s">
        <v>17</v>
      </c>
      <c r="AS13" s="86" t="s">
        <v>18</v>
      </c>
      <c r="AT13" s="87" t="s">
        <v>12</v>
      </c>
      <c r="AU13" s="85" t="s">
        <v>13</v>
      </c>
      <c r="AV13" s="85" t="s">
        <v>14</v>
      </c>
      <c r="AW13" s="85" t="s">
        <v>15</v>
      </c>
      <c r="AX13" s="85" t="s">
        <v>16</v>
      </c>
      <c r="AY13" s="85" t="s">
        <v>17</v>
      </c>
      <c r="AZ13" s="86" t="s">
        <v>18</v>
      </c>
      <c r="BA13" s="87" t="s">
        <v>12</v>
      </c>
      <c r="BB13" s="85" t="s">
        <v>13</v>
      </c>
      <c r="BC13" s="85" t="s">
        <v>14</v>
      </c>
      <c r="BD13" s="85" t="s">
        <v>15</v>
      </c>
      <c r="BE13" s="85" t="s">
        <v>16</v>
      </c>
      <c r="BF13" s="85" t="s">
        <v>17</v>
      </c>
      <c r="BG13" s="86" t="s">
        <v>18</v>
      </c>
      <c r="BH13" s="87" t="s">
        <v>12</v>
      </c>
      <c r="BI13" s="85" t="s">
        <v>13</v>
      </c>
      <c r="BJ13" s="85" t="s">
        <v>14</v>
      </c>
      <c r="BK13" s="85" t="s">
        <v>15</v>
      </c>
      <c r="BL13" s="85" t="s">
        <v>16</v>
      </c>
      <c r="BM13" s="85" t="s">
        <v>17</v>
      </c>
      <c r="BN13" s="86" t="s">
        <v>18</v>
      </c>
      <c r="BO13" s="87" t="s">
        <v>12</v>
      </c>
      <c r="BP13" s="85" t="s">
        <v>13</v>
      </c>
      <c r="BQ13" s="85" t="s">
        <v>14</v>
      </c>
      <c r="BR13" s="85" t="s">
        <v>15</v>
      </c>
      <c r="BS13" s="85" t="s">
        <v>16</v>
      </c>
      <c r="BT13" s="85" t="s">
        <v>17</v>
      </c>
      <c r="BU13" s="86" t="s">
        <v>18</v>
      </c>
      <c r="BV13" s="87" t="s">
        <v>12</v>
      </c>
      <c r="BW13" s="85" t="s">
        <v>13</v>
      </c>
      <c r="BX13" s="85" t="s">
        <v>14</v>
      </c>
      <c r="BY13" s="85" t="s">
        <v>15</v>
      </c>
      <c r="BZ13" s="85" t="s">
        <v>16</v>
      </c>
      <c r="CA13" s="85" t="s">
        <v>17</v>
      </c>
      <c r="CB13" s="86" t="s">
        <v>18</v>
      </c>
      <c r="CC13" s="87" t="s">
        <v>12</v>
      </c>
      <c r="CD13" s="85" t="s">
        <v>13</v>
      </c>
      <c r="CE13" s="85" t="s">
        <v>14</v>
      </c>
      <c r="CF13" s="85" t="s">
        <v>15</v>
      </c>
      <c r="CG13" s="85" t="s">
        <v>16</v>
      </c>
      <c r="CH13" s="85" t="s">
        <v>17</v>
      </c>
      <c r="CI13" s="86" t="s">
        <v>18</v>
      </c>
      <c r="CJ13" s="87" t="s">
        <v>12</v>
      </c>
      <c r="CK13" s="85" t="s">
        <v>13</v>
      </c>
      <c r="CL13" s="85" t="s">
        <v>14</v>
      </c>
      <c r="CM13" s="85" t="s">
        <v>15</v>
      </c>
      <c r="CN13" s="85" t="s">
        <v>16</v>
      </c>
      <c r="CO13" s="85" t="s">
        <v>17</v>
      </c>
      <c r="CP13" s="86" t="s">
        <v>18</v>
      </c>
      <c r="CQ13" s="87" t="s">
        <v>12</v>
      </c>
      <c r="CR13" s="85" t="s">
        <v>13</v>
      </c>
      <c r="CS13" s="85" t="s">
        <v>14</v>
      </c>
      <c r="CT13" s="85" t="s">
        <v>15</v>
      </c>
      <c r="CU13" s="85" t="s">
        <v>16</v>
      </c>
      <c r="CV13" s="85" t="s">
        <v>17</v>
      </c>
      <c r="CW13" s="86" t="s">
        <v>18</v>
      </c>
      <c r="CX13" s="87" t="s">
        <v>12</v>
      </c>
      <c r="CY13" s="85" t="s">
        <v>13</v>
      </c>
      <c r="CZ13" s="85" t="s">
        <v>14</v>
      </c>
      <c r="DA13" s="85" t="s">
        <v>15</v>
      </c>
      <c r="DB13" s="85" t="s">
        <v>16</v>
      </c>
      <c r="DC13" s="85" t="s">
        <v>17</v>
      </c>
      <c r="DD13" s="86" t="s">
        <v>18</v>
      </c>
      <c r="DE13" s="87" t="s">
        <v>12</v>
      </c>
      <c r="DF13" s="85" t="s">
        <v>13</v>
      </c>
      <c r="DG13" s="85" t="s">
        <v>14</v>
      </c>
      <c r="DH13" s="85" t="s">
        <v>15</v>
      </c>
      <c r="DI13" s="85" t="s">
        <v>16</v>
      </c>
      <c r="DJ13" s="85" t="s">
        <v>17</v>
      </c>
      <c r="DK13" s="86" t="s">
        <v>18</v>
      </c>
      <c r="DL13" s="87" t="s">
        <v>12</v>
      </c>
      <c r="DM13" s="85" t="s">
        <v>13</v>
      </c>
      <c r="DN13" s="85" t="s">
        <v>14</v>
      </c>
      <c r="DO13" s="85" t="s">
        <v>15</v>
      </c>
      <c r="DP13" s="85" t="s">
        <v>16</v>
      </c>
      <c r="DQ13" s="85" t="s">
        <v>17</v>
      </c>
      <c r="DR13" s="86" t="s">
        <v>18</v>
      </c>
      <c r="DS13" s="87" t="s">
        <v>12</v>
      </c>
      <c r="DT13" s="85" t="s">
        <v>13</v>
      </c>
      <c r="DU13" s="85" t="s">
        <v>14</v>
      </c>
      <c r="DV13" s="85" t="s">
        <v>15</v>
      </c>
      <c r="DW13" s="85" t="s">
        <v>16</v>
      </c>
      <c r="DX13" s="85" t="s">
        <v>17</v>
      </c>
      <c r="DY13" s="86" t="s">
        <v>18</v>
      </c>
      <c r="DZ13" s="87" t="s">
        <v>12</v>
      </c>
      <c r="EA13" s="85" t="s">
        <v>13</v>
      </c>
      <c r="EB13" s="85" t="s">
        <v>14</v>
      </c>
      <c r="EC13" s="85" t="s">
        <v>15</v>
      </c>
      <c r="ED13" s="85" t="s">
        <v>16</v>
      </c>
      <c r="EE13" s="85" t="s">
        <v>17</v>
      </c>
      <c r="EF13" s="86" t="s">
        <v>18</v>
      </c>
      <c r="EG13" s="88" t="s">
        <v>12</v>
      </c>
      <c r="EH13" s="86" t="s">
        <v>18</v>
      </c>
      <c r="EI13" s="85" t="s">
        <v>12</v>
      </c>
      <c r="EJ13" s="89" t="s">
        <v>18</v>
      </c>
    </row>
    <row r="14" spans="1:143" s="23" customFormat="1" ht="14.1" customHeight="1" thickBot="1" x14ac:dyDescent="0.25">
      <c r="A14" s="197">
        <v>1</v>
      </c>
      <c r="B14" s="198"/>
      <c r="C14" s="199"/>
      <c r="D14" s="200" t="s">
        <v>59</v>
      </c>
      <c r="E14" s="201">
        <f>ROUND(SUM(E15,E20),2)</f>
        <v>0</v>
      </c>
      <c r="F14" s="201"/>
      <c r="G14" s="201"/>
      <c r="H14" s="37"/>
      <c r="I14" s="18" t="e">
        <f>E14/$G$38</f>
        <v>#DIV/0!</v>
      </c>
      <c r="J14" s="32" t="e">
        <f>EG14</f>
        <v>#DIV/0!</v>
      </c>
      <c r="K14" s="90" t="e">
        <f>ROUND(Q14/$E14,4)</f>
        <v>#DIV/0!</v>
      </c>
      <c r="L14" s="91" t="e">
        <f>SUMPRODUCT(L15:L23,$H15:$H23)/$E14</f>
        <v>#DIV/0!</v>
      </c>
      <c r="M14" s="91" t="e">
        <f>SUMPRODUCT(M15:M23,$H15:$H23)/$E14</f>
        <v>#DIV/0!</v>
      </c>
      <c r="N14" s="91" t="e">
        <f>SUMPRODUCT(N15:N23,$H15:$H23)/$E14</f>
        <v>#DIV/0!</v>
      </c>
      <c r="O14" s="91" t="e">
        <f>SUMPRODUCT(O15:O23,$H15:$H23)/$E14</f>
        <v>#DIV/0!</v>
      </c>
      <c r="P14" s="91" t="e">
        <f>SUMPRODUCT(P15:P23,$H15:$H23)/$E14</f>
        <v>#DIV/0!</v>
      </c>
      <c r="Q14" s="92">
        <f>SUM(Q15:Q23)</f>
        <v>0</v>
      </c>
      <c r="R14" s="93" t="e">
        <f>ROUND(X14/$E14,4)</f>
        <v>#DIV/0!</v>
      </c>
      <c r="S14" s="91" t="e">
        <f>SUMPRODUCT(S15:S23,$H15:$H23)/$E14</f>
        <v>#DIV/0!</v>
      </c>
      <c r="T14" s="91" t="e">
        <f>SUMPRODUCT(T15:T23,$H15:$H23)/$E14</f>
        <v>#DIV/0!</v>
      </c>
      <c r="U14" s="91" t="e">
        <f>SUMPRODUCT(U15:U23,$H15:$H23)/$E14</f>
        <v>#DIV/0!</v>
      </c>
      <c r="V14" s="91" t="e">
        <f>SUMPRODUCT(V15:V23,$H15:$H23)/$E14</f>
        <v>#DIV/0!</v>
      </c>
      <c r="W14" s="91" t="e">
        <f>SUMPRODUCT(W15:W23,$H15:$H23)/$E14</f>
        <v>#DIV/0!</v>
      </c>
      <c r="X14" s="94">
        <f>SUM(X15:X23)</f>
        <v>0</v>
      </c>
      <c r="Y14" s="95" t="e">
        <f>ROUND(AE14/$E14,4)</f>
        <v>#DIV/0!</v>
      </c>
      <c r="Z14" s="91" t="e">
        <f>SUMPRODUCT(Z15:Z23,$H15:$H23)/$E14</f>
        <v>#DIV/0!</v>
      </c>
      <c r="AA14" s="91" t="e">
        <f>SUMPRODUCT(AA15:AA23,$H15:$H23)/$E14</f>
        <v>#DIV/0!</v>
      </c>
      <c r="AB14" s="91" t="e">
        <f>SUMPRODUCT(AB15:AB23,$H15:$H23)/$E14</f>
        <v>#DIV/0!</v>
      </c>
      <c r="AC14" s="91" t="e">
        <f>SUMPRODUCT(AC15:AC23,$H15:$H23)/$E14</f>
        <v>#DIV/0!</v>
      </c>
      <c r="AD14" s="91" t="e">
        <f>SUMPRODUCT(AD15:AD23,$H15:$H23)/$E14</f>
        <v>#DIV/0!</v>
      </c>
      <c r="AE14" s="94">
        <f>SUM(AE15:AE23)</f>
        <v>0</v>
      </c>
      <c r="AF14" s="96" t="e">
        <f>ROUND(AL14/$E14,4)</f>
        <v>#DIV/0!</v>
      </c>
      <c r="AG14" s="91" t="e">
        <f>SUMPRODUCT(AG15:AG23,$H15:$H23)/$E14</f>
        <v>#DIV/0!</v>
      </c>
      <c r="AH14" s="91" t="e">
        <f>SUMPRODUCT(AH15:AH23,$H15:$H23)/$E14</f>
        <v>#DIV/0!</v>
      </c>
      <c r="AI14" s="91" t="e">
        <f>SUMPRODUCT(AI15:AI23,$H15:$H23)/$E14</f>
        <v>#DIV/0!</v>
      </c>
      <c r="AJ14" s="91" t="e">
        <f>SUMPRODUCT(AJ15:AJ23,$H15:$H23)/$E14</f>
        <v>#DIV/0!</v>
      </c>
      <c r="AK14" s="91" t="e">
        <f>SUMPRODUCT(AK15:AK23,$H15:$H23)/$E14</f>
        <v>#DIV/0!</v>
      </c>
      <c r="AL14" s="94">
        <f>SUM(AL15:AL23)</f>
        <v>0</v>
      </c>
      <c r="AM14" s="96" t="e">
        <f>ROUND(AS14/$E14,4)</f>
        <v>#DIV/0!</v>
      </c>
      <c r="AN14" s="91" t="e">
        <f>SUMPRODUCT(AN15:AN23,$H15:$H23)/$E14</f>
        <v>#DIV/0!</v>
      </c>
      <c r="AO14" s="91" t="e">
        <f>SUMPRODUCT(AO15:AO23,$H15:$H23)/$E14</f>
        <v>#DIV/0!</v>
      </c>
      <c r="AP14" s="91" t="e">
        <f>SUMPRODUCT(AP15:AP23,$H15:$H23)/$E14</f>
        <v>#DIV/0!</v>
      </c>
      <c r="AQ14" s="91" t="e">
        <f>SUMPRODUCT(AQ15:AQ23,$H15:$H23)/$E14</f>
        <v>#DIV/0!</v>
      </c>
      <c r="AR14" s="91" t="e">
        <f>SUMPRODUCT(AR15:AR23,$H15:$H23)/$E14</f>
        <v>#DIV/0!</v>
      </c>
      <c r="AS14" s="94">
        <f>SUM(AS15:AS23)</f>
        <v>0</v>
      </c>
      <c r="AT14" s="96" t="e">
        <f>ROUND(AZ14/$E14,4)</f>
        <v>#DIV/0!</v>
      </c>
      <c r="AU14" s="91" t="e">
        <f>SUMPRODUCT(AU15:AU23,$H15:$H23)/$E14</f>
        <v>#DIV/0!</v>
      </c>
      <c r="AV14" s="91" t="e">
        <f>SUMPRODUCT(AV15:AV23,$H15:$H23)/$E14</f>
        <v>#DIV/0!</v>
      </c>
      <c r="AW14" s="91" t="e">
        <f>SUMPRODUCT(AW15:AW23,$H15:$H23)/$E14</f>
        <v>#DIV/0!</v>
      </c>
      <c r="AX14" s="91" t="e">
        <f>SUMPRODUCT(AX15:AX23,$H15:$H23)/$E14</f>
        <v>#DIV/0!</v>
      </c>
      <c r="AY14" s="91" t="e">
        <f>SUMPRODUCT(AY15:AY23,$H15:$H23)/$E14</f>
        <v>#DIV/0!</v>
      </c>
      <c r="AZ14" s="94">
        <f>SUM(AZ15:AZ23)</f>
        <v>0</v>
      </c>
      <c r="BA14" s="96" t="e">
        <f>ROUND(BG14/$E14,4)</f>
        <v>#DIV/0!</v>
      </c>
      <c r="BB14" s="91" t="e">
        <f>SUMPRODUCT(BB15:BB23,$H15:$H23)/$E14</f>
        <v>#DIV/0!</v>
      </c>
      <c r="BC14" s="91" t="e">
        <f>SUMPRODUCT(BC15:BC23,$H15:$H23)/$E14</f>
        <v>#DIV/0!</v>
      </c>
      <c r="BD14" s="91" t="e">
        <f>SUMPRODUCT(BD15:BD23,$H15:$H23)/$E14</f>
        <v>#DIV/0!</v>
      </c>
      <c r="BE14" s="91" t="e">
        <f>SUMPRODUCT(BE15:BE23,$H15:$H23)/$E14</f>
        <v>#DIV/0!</v>
      </c>
      <c r="BF14" s="91" t="e">
        <f>SUMPRODUCT(BF15:BF23,$H15:$H23)/$E14</f>
        <v>#DIV/0!</v>
      </c>
      <c r="BG14" s="94">
        <f>SUM(BG15:BG23)</f>
        <v>0</v>
      </c>
      <c r="BH14" s="96" t="e">
        <f>ROUND(BN14/$E14,4)</f>
        <v>#DIV/0!</v>
      </c>
      <c r="BI14" s="91" t="e">
        <f>SUMPRODUCT(BI15:BI23,$H15:$H23)/$E14</f>
        <v>#DIV/0!</v>
      </c>
      <c r="BJ14" s="91" t="e">
        <f>SUMPRODUCT(BJ15:BJ23,$H15:$H23)/$E14</f>
        <v>#DIV/0!</v>
      </c>
      <c r="BK14" s="91" t="e">
        <f>SUMPRODUCT(BK15:BK23,$H15:$H23)/$E14</f>
        <v>#DIV/0!</v>
      </c>
      <c r="BL14" s="91" t="e">
        <f>SUMPRODUCT(BL15:BL23,$H15:$H23)/$E14</f>
        <v>#DIV/0!</v>
      </c>
      <c r="BM14" s="91" t="e">
        <f>SUMPRODUCT(BM15:BM23,$H15:$H23)/$E14</f>
        <v>#DIV/0!</v>
      </c>
      <c r="BN14" s="94">
        <f>SUM(BN15:BN23)</f>
        <v>0</v>
      </c>
      <c r="BO14" s="96" t="e">
        <f>ROUND(BU14/$E14,4)</f>
        <v>#DIV/0!</v>
      </c>
      <c r="BP14" s="91" t="e">
        <f>SUMPRODUCT(BP15:BP23,$H15:$H23)/$E14</f>
        <v>#DIV/0!</v>
      </c>
      <c r="BQ14" s="91" t="e">
        <f>SUMPRODUCT(BQ15:BQ23,$H15:$H23)/$E14</f>
        <v>#DIV/0!</v>
      </c>
      <c r="BR14" s="91" t="e">
        <f>SUMPRODUCT(BR15:BR23,$H15:$H23)/$E14</f>
        <v>#DIV/0!</v>
      </c>
      <c r="BS14" s="91" t="e">
        <f>SUMPRODUCT(BS15:BS23,$H15:$H23)/$E14</f>
        <v>#DIV/0!</v>
      </c>
      <c r="BT14" s="91" t="e">
        <f>SUMPRODUCT(BT15:BT23,$H15:$H23)/$E14</f>
        <v>#DIV/0!</v>
      </c>
      <c r="BU14" s="94">
        <f>SUM(BU15:BU23)</f>
        <v>0</v>
      </c>
      <c r="BV14" s="96" t="e">
        <f>ROUND(CB14/$E14,4)</f>
        <v>#DIV/0!</v>
      </c>
      <c r="BW14" s="91" t="e">
        <f>SUMPRODUCT(BW15:BW23,$H15:$H23)/$E14</f>
        <v>#DIV/0!</v>
      </c>
      <c r="BX14" s="91" t="e">
        <f>SUMPRODUCT(BX15:BX23,$H15:$H23)/$E14</f>
        <v>#DIV/0!</v>
      </c>
      <c r="BY14" s="91" t="e">
        <f>SUMPRODUCT(BY15:BY23,$H15:$H23)/$E14</f>
        <v>#DIV/0!</v>
      </c>
      <c r="BZ14" s="91" t="e">
        <f>SUMPRODUCT(BZ15:BZ23,$H15:$H23)/$E14</f>
        <v>#DIV/0!</v>
      </c>
      <c r="CA14" s="91" t="e">
        <f>SUMPRODUCT(CA15:CA23,$H15:$H23)/$E14</f>
        <v>#DIV/0!</v>
      </c>
      <c r="CB14" s="94">
        <f>SUM(CB15:CB23)</f>
        <v>0</v>
      </c>
      <c r="CC14" s="96" t="e">
        <f>ROUND(CI14/$E14,4)</f>
        <v>#DIV/0!</v>
      </c>
      <c r="CD14" s="91" t="e">
        <f>SUMPRODUCT(CD15:CD23,$H15:$H23)/$E14</f>
        <v>#DIV/0!</v>
      </c>
      <c r="CE14" s="91" t="e">
        <f>SUMPRODUCT(CE15:CE23,$H15:$H23)/$E14</f>
        <v>#DIV/0!</v>
      </c>
      <c r="CF14" s="91" t="e">
        <f>SUMPRODUCT(CF15:CF23,$H15:$H23)/$E14</f>
        <v>#DIV/0!</v>
      </c>
      <c r="CG14" s="91" t="e">
        <f>SUMPRODUCT(CG15:CG23,$H15:$H23)/$E14</f>
        <v>#DIV/0!</v>
      </c>
      <c r="CH14" s="91" t="e">
        <f>SUMPRODUCT(CH15:CH23,$H15:$H23)/$E14</f>
        <v>#DIV/0!</v>
      </c>
      <c r="CI14" s="94">
        <f>SUM(CI15:CI23)</f>
        <v>0</v>
      </c>
      <c r="CJ14" s="96" t="e">
        <f>ROUND(CP14/$E14,4)</f>
        <v>#DIV/0!</v>
      </c>
      <c r="CK14" s="91" t="e">
        <f>SUMPRODUCT(CK15:CK23,$H15:$H23)/$E14</f>
        <v>#DIV/0!</v>
      </c>
      <c r="CL14" s="91" t="e">
        <f>SUMPRODUCT(CL15:CL23,$H15:$H23)/$E14</f>
        <v>#DIV/0!</v>
      </c>
      <c r="CM14" s="91" t="e">
        <f>SUMPRODUCT(CM15:CM23,$H15:$H23)/$E14</f>
        <v>#DIV/0!</v>
      </c>
      <c r="CN14" s="91" t="e">
        <f>SUMPRODUCT(CN15:CN23,$H15:$H23)/$E14</f>
        <v>#DIV/0!</v>
      </c>
      <c r="CO14" s="91" t="e">
        <f>SUMPRODUCT(CO15:CO23,$H15:$H23)/$E14</f>
        <v>#DIV/0!</v>
      </c>
      <c r="CP14" s="94">
        <f>SUM(CP15:CP23)</f>
        <v>0</v>
      </c>
      <c r="CQ14" s="96" t="e">
        <f>ROUND(CW14/$E14,4)</f>
        <v>#DIV/0!</v>
      </c>
      <c r="CR14" s="91" t="e">
        <f>SUMPRODUCT(CR15:CR23,$H15:$H23)/$E14</f>
        <v>#DIV/0!</v>
      </c>
      <c r="CS14" s="91" t="e">
        <f>SUMPRODUCT(CS15:CS23,$H15:$H23)/$E14</f>
        <v>#DIV/0!</v>
      </c>
      <c r="CT14" s="91" t="e">
        <f>SUMPRODUCT(CT15:CT23,$H15:$H23)/$E14</f>
        <v>#DIV/0!</v>
      </c>
      <c r="CU14" s="91" t="e">
        <f>SUMPRODUCT(CU15:CU23,$H15:$H23)/$E14</f>
        <v>#DIV/0!</v>
      </c>
      <c r="CV14" s="91" t="e">
        <f>SUMPRODUCT(CV15:CV23,$H15:$H23)/$E14</f>
        <v>#DIV/0!</v>
      </c>
      <c r="CW14" s="94">
        <f>SUM(CW15:CW23)</f>
        <v>0</v>
      </c>
      <c r="CX14" s="96" t="e">
        <f>ROUND(DD14/$E14,4)</f>
        <v>#DIV/0!</v>
      </c>
      <c r="CY14" s="91" t="e">
        <f>SUMPRODUCT(CY15:CY23,$H15:$H23)/$E14</f>
        <v>#DIV/0!</v>
      </c>
      <c r="CZ14" s="91" t="e">
        <f>SUMPRODUCT(CZ15:CZ23,$H15:$H23)/$E14</f>
        <v>#DIV/0!</v>
      </c>
      <c r="DA14" s="91" t="e">
        <f>SUMPRODUCT(DA15:DA23,$H15:$H23)/$E14</f>
        <v>#DIV/0!</v>
      </c>
      <c r="DB14" s="91" t="e">
        <f>SUMPRODUCT(DB15:DB23,$H15:$H23)/$E14</f>
        <v>#DIV/0!</v>
      </c>
      <c r="DC14" s="91" t="e">
        <f>SUMPRODUCT(DC15:DC23,$H15:$H23)/$E14</f>
        <v>#DIV/0!</v>
      </c>
      <c r="DD14" s="94">
        <f>SUM(DD15:DD23)</f>
        <v>0</v>
      </c>
      <c r="DE14" s="96" t="e">
        <f>ROUND(DK14/$E14,4)</f>
        <v>#DIV/0!</v>
      </c>
      <c r="DF14" s="91" t="e">
        <f>SUMPRODUCT(DF15:DF23,$H15:$H23)/$E14</f>
        <v>#DIV/0!</v>
      </c>
      <c r="DG14" s="91" t="e">
        <f>SUMPRODUCT(DG15:DG23,$H15:$H23)/$E14</f>
        <v>#DIV/0!</v>
      </c>
      <c r="DH14" s="91" t="e">
        <f>SUMPRODUCT(DH15:DH23,$H15:$H23)/$E14</f>
        <v>#DIV/0!</v>
      </c>
      <c r="DI14" s="91" t="e">
        <f>SUMPRODUCT(DI15:DI23,$H15:$H23)/$E14</f>
        <v>#DIV/0!</v>
      </c>
      <c r="DJ14" s="91" t="e">
        <f>SUMPRODUCT(DJ15:DJ23,$H15:$H23)/$E14</f>
        <v>#DIV/0!</v>
      </c>
      <c r="DK14" s="94">
        <f>SUM(DK15:DK23)</f>
        <v>0</v>
      </c>
      <c r="DL14" s="96" t="e">
        <f>ROUND(DR14/$E14,4)</f>
        <v>#DIV/0!</v>
      </c>
      <c r="DM14" s="91" t="e">
        <f>SUMPRODUCT(DM15:DM23,$H15:$H23)/$E14</f>
        <v>#DIV/0!</v>
      </c>
      <c r="DN14" s="91" t="e">
        <f>SUMPRODUCT(DN15:DN23,$H15:$H23)/$E14</f>
        <v>#DIV/0!</v>
      </c>
      <c r="DO14" s="91" t="e">
        <f>SUMPRODUCT(DO15:DO23,$H15:$H23)/$E14</f>
        <v>#DIV/0!</v>
      </c>
      <c r="DP14" s="91" t="e">
        <f>SUMPRODUCT(DP15:DP23,$H15:$H23)/$E14</f>
        <v>#DIV/0!</v>
      </c>
      <c r="DQ14" s="91" t="e">
        <f>SUMPRODUCT(DQ15:DQ23,$H15:$H23)/$E14</f>
        <v>#DIV/0!</v>
      </c>
      <c r="DR14" s="94">
        <f>SUM(DR15:DR23)</f>
        <v>0</v>
      </c>
      <c r="DS14" s="96" t="e">
        <f>ROUND(DY14/$E14,4)</f>
        <v>#DIV/0!</v>
      </c>
      <c r="DT14" s="91" t="e">
        <f>SUMPRODUCT(DT15:DT23,$H15:$H23)/$E14</f>
        <v>#DIV/0!</v>
      </c>
      <c r="DU14" s="91" t="e">
        <f>SUMPRODUCT(DU15:DU23,$H15:$H23)/$E14</f>
        <v>#DIV/0!</v>
      </c>
      <c r="DV14" s="91" t="e">
        <f>SUMPRODUCT(DV15:DV23,$H15:$H23)/$E14</f>
        <v>#DIV/0!</v>
      </c>
      <c r="DW14" s="91" t="e">
        <f>SUMPRODUCT(DW15:DW23,$H15:$H23)/$E14</f>
        <v>#DIV/0!</v>
      </c>
      <c r="DX14" s="91" t="e">
        <f>SUMPRODUCT(DX15:DX23,$H15:$H23)/$E14</f>
        <v>#DIV/0!</v>
      </c>
      <c r="DY14" s="94">
        <f>SUM(DY15:DY23)</f>
        <v>0</v>
      </c>
      <c r="DZ14" s="96" t="e">
        <f>ROUND(EF14/$E14,4)</f>
        <v>#DIV/0!</v>
      </c>
      <c r="EA14" s="91" t="e">
        <f>SUMPRODUCT(EA15:EA23,$H15:$H23)/$E14</f>
        <v>#DIV/0!</v>
      </c>
      <c r="EB14" s="91" t="e">
        <f>SUMPRODUCT(EB15:EB23,$H15:$H23)/$E14</f>
        <v>#DIV/0!</v>
      </c>
      <c r="EC14" s="91" t="e">
        <f>SUMPRODUCT(EC15:EC23,$H15:$H23)/$E14</f>
        <v>#DIV/0!</v>
      </c>
      <c r="ED14" s="91" t="e">
        <f>SUMPRODUCT(ED15:ED23,$H15:$H23)/$E14</f>
        <v>#DIV/0!</v>
      </c>
      <c r="EE14" s="91" t="e">
        <f>SUMPRODUCT(EE15:EE23,$H15:$H23)/$E14</f>
        <v>#DIV/0!</v>
      </c>
      <c r="EF14" s="94">
        <f>SUM(EF15:EF23)</f>
        <v>0</v>
      </c>
      <c r="EG14" s="97" t="e">
        <f>ROUND(EH14/E14,4)</f>
        <v>#DIV/0!</v>
      </c>
      <c r="EH14" s="98">
        <f>E14-EJ14</f>
        <v>0</v>
      </c>
      <c r="EI14" s="99" t="e">
        <f>ROUND(EJ14/E14,4)</f>
        <v>#DIV/0!</v>
      </c>
      <c r="EJ14" s="100">
        <f t="shared" ref="EJ14:EJ34" si="0">SUM(CP14,CI14,CB14,BU14,BN14,BG14,AZ14,AS14,AL14,AE14,X14,Q14,CW14,DD14,DK14,DR14,DY14,EF14)</f>
        <v>0</v>
      </c>
      <c r="EM14" s="101"/>
    </row>
    <row r="15" spans="1:143" ht="12" customHeight="1" outlineLevel="1" x14ac:dyDescent="0.2">
      <c r="A15" s="202" t="s">
        <v>19</v>
      </c>
      <c r="B15" s="203"/>
      <c r="C15" s="204"/>
      <c r="D15" s="44" t="s">
        <v>70</v>
      </c>
      <c r="E15" s="36">
        <f>SUM(H16:H19)</f>
        <v>0</v>
      </c>
      <c r="F15" s="36"/>
      <c r="G15" s="36"/>
      <c r="H15" s="36"/>
      <c r="I15" s="34" t="e">
        <f>E15/$G$38</f>
        <v>#DIV/0!</v>
      </c>
      <c r="J15" s="25">
        <f t="shared" ref="J15:J34" si="1">EG15</f>
        <v>0</v>
      </c>
      <c r="K15" s="102"/>
      <c r="L15" s="103"/>
      <c r="M15" s="104"/>
      <c r="N15" s="104"/>
      <c r="O15" s="104"/>
      <c r="P15" s="104"/>
      <c r="Q15" s="105"/>
      <c r="R15" s="106"/>
      <c r="S15" s="104"/>
      <c r="T15" s="104"/>
      <c r="U15" s="104"/>
      <c r="V15" s="104"/>
      <c r="W15" s="104"/>
      <c r="X15" s="107"/>
      <c r="Y15" s="102"/>
      <c r="Z15" s="104"/>
      <c r="AA15" s="104"/>
      <c r="AB15" s="104"/>
      <c r="AC15" s="104"/>
      <c r="AD15" s="104"/>
      <c r="AE15" s="107"/>
      <c r="AF15" s="102"/>
      <c r="AG15" s="104"/>
      <c r="AH15" s="104"/>
      <c r="AI15" s="104"/>
      <c r="AJ15" s="104"/>
      <c r="AK15" s="104"/>
      <c r="AL15" s="107"/>
      <c r="AM15" s="102"/>
      <c r="AN15" s="104"/>
      <c r="AO15" s="104"/>
      <c r="AP15" s="104"/>
      <c r="AQ15" s="104"/>
      <c r="AR15" s="104"/>
      <c r="AS15" s="107"/>
      <c r="AT15" s="102"/>
      <c r="AU15" s="104"/>
      <c r="AV15" s="104"/>
      <c r="AW15" s="104"/>
      <c r="AX15" s="104"/>
      <c r="AY15" s="104"/>
      <c r="AZ15" s="107"/>
      <c r="BA15" s="102"/>
      <c r="BB15" s="104"/>
      <c r="BC15" s="104"/>
      <c r="BD15" s="104"/>
      <c r="BE15" s="104"/>
      <c r="BF15" s="104"/>
      <c r="BG15" s="107"/>
      <c r="BH15" s="102"/>
      <c r="BI15" s="104"/>
      <c r="BJ15" s="104"/>
      <c r="BK15" s="104"/>
      <c r="BL15" s="104"/>
      <c r="BM15" s="104"/>
      <c r="BN15" s="107"/>
      <c r="BO15" s="102"/>
      <c r="BP15" s="104"/>
      <c r="BQ15" s="104"/>
      <c r="BR15" s="104"/>
      <c r="BS15" s="104"/>
      <c r="BT15" s="104"/>
      <c r="BU15" s="107"/>
      <c r="BV15" s="102"/>
      <c r="BW15" s="104"/>
      <c r="BX15" s="104"/>
      <c r="BY15" s="104"/>
      <c r="BZ15" s="104"/>
      <c r="CA15" s="104"/>
      <c r="CB15" s="107"/>
      <c r="CC15" s="102"/>
      <c r="CD15" s="104"/>
      <c r="CE15" s="104"/>
      <c r="CF15" s="104"/>
      <c r="CG15" s="104"/>
      <c r="CH15" s="104"/>
      <c r="CI15" s="107"/>
      <c r="CJ15" s="102"/>
      <c r="CK15" s="104"/>
      <c r="CL15" s="104"/>
      <c r="CM15" s="104"/>
      <c r="CN15" s="104"/>
      <c r="CO15" s="104"/>
      <c r="CP15" s="107"/>
      <c r="CQ15" s="102"/>
      <c r="CR15" s="104"/>
      <c r="CS15" s="104"/>
      <c r="CT15" s="104"/>
      <c r="CU15" s="104"/>
      <c r="CV15" s="104"/>
      <c r="CW15" s="107"/>
      <c r="CX15" s="102"/>
      <c r="CY15" s="104"/>
      <c r="CZ15" s="104"/>
      <c r="DA15" s="104"/>
      <c r="DB15" s="104"/>
      <c r="DC15" s="104"/>
      <c r="DD15" s="107"/>
      <c r="DE15" s="102"/>
      <c r="DF15" s="104"/>
      <c r="DG15" s="104"/>
      <c r="DH15" s="104"/>
      <c r="DI15" s="104"/>
      <c r="DJ15" s="104"/>
      <c r="DK15" s="107"/>
      <c r="DL15" s="102"/>
      <c r="DM15" s="104"/>
      <c r="DN15" s="104"/>
      <c r="DO15" s="104"/>
      <c r="DP15" s="104"/>
      <c r="DQ15" s="104"/>
      <c r="DR15" s="107"/>
      <c r="DS15" s="102"/>
      <c r="DT15" s="104"/>
      <c r="DU15" s="104"/>
      <c r="DV15" s="104"/>
      <c r="DW15" s="104"/>
      <c r="DX15" s="104"/>
      <c r="DY15" s="107"/>
      <c r="DZ15" s="102"/>
      <c r="EA15" s="104"/>
      <c r="EB15" s="104"/>
      <c r="EC15" s="104"/>
      <c r="ED15" s="104"/>
      <c r="EE15" s="104"/>
      <c r="EF15" s="107"/>
      <c r="EG15" s="104"/>
      <c r="EH15" s="107"/>
      <c r="EI15" s="104">
        <f t="shared" ref="EI15:EI19" si="2">SUM(CJ15,CC15,BV15,BO15,BH15,BA15,AT15,AM15,AF15,Y15,R15,K15,CQ15,CX15,DE15,DL15,DS15,DZ15)</f>
        <v>0</v>
      </c>
      <c r="EJ15" s="100">
        <f t="shared" si="0"/>
        <v>0</v>
      </c>
      <c r="EM15" s="101"/>
    </row>
    <row r="16" spans="1:143" ht="12" customHeight="1" outlineLevel="1" x14ac:dyDescent="0.2">
      <c r="A16" s="205" t="s">
        <v>20</v>
      </c>
      <c r="B16" s="206" t="s">
        <v>44</v>
      </c>
      <c r="C16" s="207" t="s">
        <v>57</v>
      </c>
      <c r="D16" s="208" t="s">
        <v>78</v>
      </c>
      <c r="E16" s="209" t="s">
        <v>51</v>
      </c>
      <c r="F16" s="210">
        <v>1790</v>
      </c>
      <c r="G16" s="108"/>
      <c r="H16" s="224">
        <f t="shared" ref="H16" si="3">ROUND(IFERROR(F16*G16," - "),2)</f>
        <v>0</v>
      </c>
      <c r="I16" s="225" t="e">
        <f>H16/$G$38</f>
        <v>#DIV/0!</v>
      </c>
      <c r="J16" s="25">
        <f t="shared" ref="J16" si="4">EG16</f>
        <v>1</v>
      </c>
      <c r="K16" s="102">
        <f t="shared" ref="K16" si="5">SUM(L16:P16)</f>
        <v>0</v>
      </c>
      <c r="L16" s="103"/>
      <c r="M16" s="103"/>
      <c r="N16" s="103"/>
      <c r="O16" s="103"/>
      <c r="P16" s="103"/>
      <c r="Q16" s="105">
        <f t="shared" ref="Q16" si="6">K16*$H16</f>
        <v>0</v>
      </c>
      <c r="R16" s="106">
        <f t="shared" ref="R16" si="7">SUM(S16:W16)</f>
        <v>0</v>
      </c>
      <c r="S16" s="103"/>
      <c r="T16" s="103"/>
      <c r="U16" s="103"/>
      <c r="V16" s="103"/>
      <c r="W16" s="103"/>
      <c r="X16" s="107">
        <f t="shared" ref="X16" si="8">R16*$H16</f>
        <v>0</v>
      </c>
      <c r="Y16" s="102">
        <f t="shared" ref="Y16" si="9">SUM(Z16:AD16)</f>
        <v>0</v>
      </c>
      <c r="Z16" s="103"/>
      <c r="AA16" s="103"/>
      <c r="AB16" s="103"/>
      <c r="AC16" s="103"/>
      <c r="AD16" s="103"/>
      <c r="AE16" s="107">
        <f t="shared" ref="AE16" si="10">Y16*$H16</f>
        <v>0</v>
      </c>
      <c r="AF16" s="102">
        <f t="shared" ref="AF16" si="11">SUM(AG16:AK16)</f>
        <v>0</v>
      </c>
      <c r="AG16" s="103"/>
      <c r="AH16" s="103"/>
      <c r="AI16" s="103"/>
      <c r="AJ16" s="103"/>
      <c r="AK16" s="103"/>
      <c r="AL16" s="107">
        <f t="shared" ref="AL16" si="12">AF16*$H16</f>
        <v>0</v>
      </c>
      <c r="AM16" s="102">
        <f t="shared" ref="AM16" si="13">SUM(AN16:AR16)</f>
        <v>0</v>
      </c>
      <c r="AN16" s="103"/>
      <c r="AO16" s="103"/>
      <c r="AP16" s="103"/>
      <c r="AQ16" s="103"/>
      <c r="AR16" s="103"/>
      <c r="AS16" s="107">
        <f t="shared" ref="AS16" si="14">AM16*$H16</f>
        <v>0</v>
      </c>
      <c r="AT16" s="102">
        <f t="shared" ref="AT16" si="15">SUM(AU16:AY16)</f>
        <v>0</v>
      </c>
      <c r="AU16" s="103"/>
      <c r="AV16" s="103"/>
      <c r="AW16" s="103"/>
      <c r="AX16" s="103"/>
      <c r="AY16" s="103"/>
      <c r="AZ16" s="107">
        <f t="shared" ref="AZ16" si="16">AT16*$H16</f>
        <v>0</v>
      </c>
      <c r="BA16" s="102">
        <f t="shared" ref="BA16" si="17">SUM(BB16:BF16)</f>
        <v>0</v>
      </c>
      <c r="BB16" s="103"/>
      <c r="BC16" s="103"/>
      <c r="BD16" s="103"/>
      <c r="BE16" s="103"/>
      <c r="BF16" s="103"/>
      <c r="BG16" s="107">
        <f t="shared" ref="BG16" si="18">BA16*$H16</f>
        <v>0</v>
      </c>
      <c r="BH16" s="102">
        <f t="shared" ref="BH16" si="19">SUM(BI16:BM16)</f>
        <v>0</v>
      </c>
      <c r="BI16" s="103"/>
      <c r="BJ16" s="103"/>
      <c r="BK16" s="103"/>
      <c r="BL16" s="103"/>
      <c r="BM16" s="103"/>
      <c r="BN16" s="107">
        <f t="shared" ref="BN16" si="20">BH16*$H16</f>
        <v>0</v>
      </c>
      <c r="BO16" s="102">
        <f t="shared" ref="BO16" si="21">SUM(BP16:BT16)</f>
        <v>0</v>
      </c>
      <c r="BP16" s="103"/>
      <c r="BQ16" s="103"/>
      <c r="BR16" s="103"/>
      <c r="BS16" s="103"/>
      <c r="BT16" s="103"/>
      <c r="BU16" s="107">
        <f t="shared" ref="BU16" si="22">BO16*$H16</f>
        <v>0</v>
      </c>
      <c r="BV16" s="102">
        <f t="shared" ref="BV16" si="23">SUM(BW16:CA16)</f>
        <v>0</v>
      </c>
      <c r="BW16" s="103"/>
      <c r="BX16" s="103"/>
      <c r="BY16" s="103"/>
      <c r="BZ16" s="103"/>
      <c r="CA16" s="103"/>
      <c r="CB16" s="107">
        <f t="shared" ref="CB16" si="24">BV16*$H16</f>
        <v>0</v>
      </c>
      <c r="CC16" s="102">
        <f t="shared" ref="CC16" si="25">SUM(CD16:CH16)</f>
        <v>0</v>
      </c>
      <c r="CD16" s="103"/>
      <c r="CE16" s="103"/>
      <c r="CF16" s="103"/>
      <c r="CG16" s="103"/>
      <c r="CH16" s="103"/>
      <c r="CI16" s="107">
        <f t="shared" ref="CI16" si="26">CC16*$H16</f>
        <v>0</v>
      </c>
      <c r="CJ16" s="102">
        <f t="shared" ref="CJ16" si="27">SUM(CK16:CO16)</f>
        <v>0</v>
      </c>
      <c r="CK16" s="103"/>
      <c r="CL16" s="103"/>
      <c r="CM16" s="103"/>
      <c r="CN16" s="103"/>
      <c r="CO16" s="103"/>
      <c r="CP16" s="107">
        <f t="shared" ref="CP16" si="28">CJ16*$H16</f>
        <v>0</v>
      </c>
      <c r="CQ16" s="102">
        <f t="shared" ref="CQ16" si="29">SUM(CR16:CV16)</f>
        <v>0</v>
      </c>
      <c r="CR16" s="103"/>
      <c r="CS16" s="103"/>
      <c r="CT16" s="103"/>
      <c r="CU16" s="103"/>
      <c r="CV16" s="103"/>
      <c r="CW16" s="107">
        <f t="shared" ref="CW16" si="30">CQ16*$H16</f>
        <v>0</v>
      </c>
      <c r="CX16" s="102">
        <f t="shared" ref="CX16" si="31">SUM(CY16:DC16)</f>
        <v>0</v>
      </c>
      <c r="CY16" s="103"/>
      <c r="CZ16" s="103"/>
      <c r="DA16" s="103"/>
      <c r="DB16" s="103"/>
      <c r="DC16" s="103"/>
      <c r="DD16" s="107">
        <f t="shared" ref="DD16" si="32">CX16*$H16</f>
        <v>0</v>
      </c>
      <c r="DE16" s="102">
        <f t="shared" ref="DE16" si="33">SUM(DF16:DJ16)</f>
        <v>0</v>
      </c>
      <c r="DF16" s="103"/>
      <c r="DG16" s="103"/>
      <c r="DH16" s="103"/>
      <c r="DI16" s="103"/>
      <c r="DJ16" s="103"/>
      <c r="DK16" s="107">
        <f t="shared" ref="DK16" si="34">DE16*$H16</f>
        <v>0</v>
      </c>
      <c r="DL16" s="102">
        <f t="shared" ref="DL16" si="35">SUM(DM16:DQ16)</f>
        <v>0</v>
      </c>
      <c r="DM16" s="103"/>
      <c r="DN16" s="103"/>
      <c r="DO16" s="103"/>
      <c r="DP16" s="103"/>
      <c r="DQ16" s="103"/>
      <c r="DR16" s="107">
        <f t="shared" ref="DR16" si="36">DL16*$H16</f>
        <v>0</v>
      </c>
      <c r="DS16" s="102">
        <f t="shared" ref="DS16" si="37">SUM(DT16:DX16)</f>
        <v>0</v>
      </c>
      <c r="DT16" s="103"/>
      <c r="DU16" s="103"/>
      <c r="DV16" s="103"/>
      <c r="DW16" s="103"/>
      <c r="DX16" s="103"/>
      <c r="DY16" s="107">
        <f t="shared" ref="DY16" si="38">DS16*$H16</f>
        <v>0</v>
      </c>
      <c r="DZ16" s="102">
        <f t="shared" ref="DZ16" si="39">SUM(EA16:EE16)</f>
        <v>0</v>
      </c>
      <c r="EA16" s="103"/>
      <c r="EB16" s="103"/>
      <c r="EC16" s="103"/>
      <c r="ED16" s="103"/>
      <c r="EE16" s="103"/>
      <c r="EF16" s="107">
        <f t="shared" ref="EF16" si="40">DZ16*$H16</f>
        <v>0</v>
      </c>
      <c r="EG16" s="104">
        <f t="shared" ref="EG16" si="41">1-EI16</f>
        <v>1</v>
      </c>
      <c r="EH16" s="107">
        <f t="shared" ref="EH16" si="42">H16-EJ16</f>
        <v>0</v>
      </c>
      <c r="EI16" s="104">
        <f t="shared" ref="EI16" si="43">SUM(CJ16,CC16,BV16,BO16,BH16,BA16,AT16,AM16,AF16,Y16,R16,K16,CQ16,CX16,DE16,DL16,DS16,DZ16)</f>
        <v>0</v>
      </c>
      <c r="EJ16" s="100">
        <f t="shared" ref="EJ16" si="44">SUM(CP16,CI16,CB16,BU16,BN16,BG16,AZ16,AS16,AL16,AE16,X16,Q16,CW16,DD16,DK16,DR16,DY16,EF16)</f>
        <v>0</v>
      </c>
      <c r="EM16" s="101"/>
    </row>
    <row r="17" spans="1:143" ht="12" customHeight="1" outlineLevel="1" x14ac:dyDescent="0.2">
      <c r="A17" s="205" t="s">
        <v>61</v>
      </c>
      <c r="B17" s="206">
        <v>86001</v>
      </c>
      <c r="C17" s="207" t="s">
        <v>58</v>
      </c>
      <c r="D17" s="208" t="s">
        <v>79</v>
      </c>
      <c r="E17" s="209" t="s">
        <v>51</v>
      </c>
      <c r="F17" s="210">
        <v>74</v>
      </c>
      <c r="G17" s="108"/>
      <c r="H17" s="224">
        <f t="shared" ref="H17" si="45">ROUND(IFERROR(F17*G17," - "),2)</f>
        <v>0</v>
      </c>
      <c r="I17" s="225" t="e">
        <f>H17/$G$38</f>
        <v>#DIV/0!</v>
      </c>
      <c r="J17" s="25">
        <f t="shared" ref="J17" si="46">EG17</f>
        <v>1</v>
      </c>
      <c r="K17" s="102">
        <f t="shared" ref="K17" si="47">SUM(L17:P17)</f>
        <v>0</v>
      </c>
      <c r="L17" s="103"/>
      <c r="M17" s="103"/>
      <c r="N17" s="103"/>
      <c r="O17" s="103"/>
      <c r="P17" s="103"/>
      <c r="Q17" s="105">
        <f t="shared" ref="Q17" si="48">K17*$H17</f>
        <v>0</v>
      </c>
      <c r="R17" s="106">
        <f t="shared" ref="R17" si="49">SUM(S17:W17)</f>
        <v>0</v>
      </c>
      <c r="S17" s="103"/>
      <c r="T17" s="103"/>
      <c r="U17" s="103"/>
      <c r="V17" s="103"/>
      <c r="W17" s="103"/>
      <c r="X17" s="107">
        <f t="shared" ref="X17" si="50">R17*$H17</f>
        <v>0</v>
      </c>
      <c r="Y17" s="102">
        <f t="shared" ref="Y17" si="51">SUM(Z17:AD17)</f>
        <v>0</v>
      </c>
      <c r="Z17" s="103"/>
      <c r="AA17" s="103"/>
      <c r="AB17" s="103"/>
      <c r="AC17" s="103"/>
      <c r="AD17" s="103"/>
      <c r="AE17" s="107">
        <f t="shared" ref="AE17" si="52">Y17*$H17</f>
        <v>0</v>
      </c>
      <c r="AF17" s="102">
        <f t="shared" ref="AF17" si="53">SUM(AG17:AK17)</f>
        <v>0</v>
      </c>
      <c r="AG17" s="103"/>
      <c r="AH17" s="103"/>
      <c r="AI17" s="103"/>
      <c r="AJ17" s="103"/>
      <c r="AK17" s="103"/>
      <c r="AL17" s="107">
        <f t="shared" ref="AL17" si="54">AF17*$H17</f>
        <v>0</v>
      </c>
      <c r="AM17" s="102">
        <f t="shared" ref="AM17" si="55">SUM(AN17:AR17)</f>
        <v>0</v>
      </c>
      <c r="AN17" s="103"/>
      <c r="AO17" s="103"/>
      <c r="AP17" s="103"/>
      <c r="AQ17" s="103"/>
      <c r="AR17" s="103"/>
      <c r="AS17" s="107">
        <f t="shared" ref="AS17" si="56">AM17*$H17</f>
        <v>0</v>
      </c>
      <c r="AT17" s="102">
        <f t="shared" ref="AT17" si="57">SUM(AU17:AY17)</f>
        <v>0</v>
      </c>
      <c r="AU17" s="103"/>
      <c r="AV17" s="103"/>
      <c r="AW17" s="103"/>
      <c r="AX17" s="103"/>
      <c r="AY17" s="103"/>
      <c r="AZ17" s="107">
        <f t="shared" ref="AZ17" si="58">AT17*$H17</f>
        <v>0</v>
      </c>
      <c r="BA17" s="102">
        <f t="shared" ref="BA17" si="59">SUM(BB17:BF17)</f>
        <v>0</v>
      </c>
      <c r="BB17" s="103"/>
      <c r="BC17" s="103"/>
      <c r="BD17" s="103"/>
      <c r="BE17" s="103"/>
      <c r="BF17" s="103"/>
      <c r="BG17" s="107">
        <f t="shared" ref="BG17" si="60">BA17*$H17</f>
        <v>0</v>
      </c>
      <c r="BH17" s="102">
        <f t="shared" ref="BH17" si="61">SUM(BI17:BM17)</f>
        <v>0</v>
      </c>
      <c r="BI17" s="103"/>
      <c r="BJ17" s="103"/>
      <c r="BK17" s="103"/>
      <c r="BL17" s="103"/>
      <c r="BM17" s="103"/>
      <c r="BN17" s="107">
        <f t="shared" ref="BN17" si="62">BH17*$H17</f>
        <v>0</v>
      </c>
      <c r="BO17" s="102">
        <f t="shared" ref="BO17" si="63">SUM(BP17:BT17)</f>
        <v>0</v>
      </c>
      <c r="BP17" s="103"/>
      <c r="BQ17" s="103"/>
      <c r="BR17" s="103"/>
      <c r="BS17" s="103"/>
      <c r="BT17" s="103"/>
      <c r="BU17" s="107">
        <f t="shared" ref="BU17" si="64">BO17*$H17</f>
        <v>0</v>
      </c>
      <c r="BV17" s="102">
        <f t="shared" ref="BV17" si="65">SUM(BW17:CA17)</f>
        <v>0</v>
      </c>
      <c r="BW17" s="103"/>
      <c r="BX17" s="103"/>
      <c r="BY17" s="103"/>
      <c r="BZ17" s="103"/>
      <c r="CA17" s="103"/>
      <c r="CB17" s="107">
        <f t="shared" ref="CB17" si="66">BV17*$H17</f>
        <v>0</v>
      </c>
      <c r="CC17" s="102">
        <f t="shared" ref="CC17" si="67">SUM(CD17:CH17)</f>
        <v>0</v>
      </c>
      <c r="CD17" s="103"/>
      <c r="CE17" s="103"/>
      <c r="CF17" s="103"/>
      <c r="CG17" s="103"/>
      <c r="CH17" s="103"/>
      <c r="CI17" s="107">
        <f t="shared" ref="CI17" si="68">CC17*$H17</f>
        <v>0</v>
      </c>
      <c r="CJ17" s="102">
        <f t="shared" ref="CJ17" si="69">SUM(CK17:CO17)</f>
        <v>0</v>
      </c>
      <c r="CK17" s="103"/>
      <c r="CL17" s="103"/>
      <c r="CM17" s="103"/>
      <c r="CN17" s="103"/>
      <c r="CO17" s="103"/>
      <c r="CP17" s="107">
        <f t="shared" ref="CP17" si="70">CJ17*$H17</f>
        <v>0</v>
      </c>
      <c r="CQ17" s="102">
        <f t="shared" ref="CQ17" si="71">SUM(CR17:CV17)</f>
        <v>0</v>
      </c>
      <c r="CR17" s="103"/>
      <c r="CS17" s="103"/>
      <c r="CT17" s="103"/>
      <c r="CU17" s="103"/>
      <c r="CV17" s="103"/>
      <c r="CW17" s="107">
        <f t="shared" ref="CW17" si="72">CQ17*$H17</f>
        <v>0</v>
      </c>
      <c r="CX17" s="102">
        <f t="shared" ref="CX17" si="73">SUM(CY17:DC17)</f>
        <v>0</v>
      </c>
      <c r="CY17" s="103"/>
      <c r="CZ17" s="103"/>
      <c r="DA17" s="103"/>
      <c r="DB17" s="103"/>
      <c r="DC17" s="103"/>
      <c r="DD17" s="107">
        <f t="shared" ref="DD17" si="74">CX17*$H17</f>
        <v>0</v>
      </c>
      <c r="DE17" s="102">
        <f t="shared" ref="DE17" si="75">SUM(DF17:DJ17)</f>
        <v>0</v>
      </c>
      <c r="DF17" s="103"/>
      <c r="DG17" s="103"/>
      <c r="DH17" s="103"/>
      <c r="DI17" s="103"/>
      <c r="DJ17" s="103"/>
      <c r="DK17" s="107">
        <f t="shared" ref="DK17" si="76">DE17*$H17</f>
        <v>0</v>
      </c>
      <c r="DL17" s="102">
        <f t="shared" ref="DL17" si="77">SUM(DM17:DQ17)</f>
        <v>0</v>
      </c>
      <c r="DM17" s="103"/>
      <c r="DN17" s="103"/>
      <c r="DO17" s="103"/>
      <c r="DP17" s="103"/>
      <c r="DQ17" s="103"/>
      <c r="DR17" s="107">
        <f t="shared" ref="DR17" si="78">DL17*$H17</f>
        <v>0</v>
      </c>
      <c r="DS17" s="102">
        <f t="shared" ref="DS17" si="79">SUM(DT17:DX17)</f>
        <v>0</v>
      </c>
      <c r="DT17" s="103"/>
      <c r="DU17" s="103"/>
      <c r="DV17" s="103"/>
      <c r="DW17" s="103"/>
      <c r="DX17" s="103"/>
      <c r="DY17" s="107">
        <f t="shared" ref="DY17" si="80">DS17*$H17</f>
        <v>0</v>
      </c>
      <c r="DZ17" s="102">
        <f t="shared" ref="DZ17" si="81">SUM(EA17:EE17)</f>
        <v>0</v>
      </c>
      <c r="EA17" s="103"/>
      <c r="EB17" s="103"/>
      <c r="EC17" s="103"/>
      <c r="ED17" s="103"/>
      <c r="EE17" s="103"/>
      <c r="EF17" s="107">
        <f t="shared" ref="EF17" si="82">DZ17*$H17</f>
        <v>0</v>
      </c>
      <c r="EG17" s="104">
        <f t="shared" ref="EG17" si="83">1-EI17</f>
        <v>1</v>
      </c>
      <c r="EH17" s="107">
        <f t="shared" ref="EH17" si="84">H17-EJ17</f>
        <v>0</v>
      </c>
      <c r="EI17" s="104">
        <f t="shared" ref="EI17" si="85">SUM(CJ17,CC17,BV17,BO17,BH17,BA17,AT17,AM17,AF17,Y17,R17,K17,CQ17,CX17,DE17,DL17,DS17,DZ17)</f>
        <v>0</v>
      </c>
      <c r="EJ17" s="100">
        <f t="shared" ref="EJ17" si="86">SUM(CP17,CI17,CB17,BU17,BN17,BG17,AZ17,AS17,AL17,AE17,X17,Q17,CW17,DD17,DK17,DR17,DY17,EF17)</f>
        <v>0</v>
      </c>
      <c r="EM17" s="101"/>
    </row>
    <row r="18" spans="1:143" ht="12" customHeight="1" outlineLevel="1" x14ac:dyDescent="0.2">
      <c r="A18" s="205" t="s">
        <v>62</v>
      </c>
      <c r="B18" s="206">
        <v>176005</v>
      </c>
      <c r="C18" s="207" t="s">
        <v>58</v>
      </c>
      <c r="D18" s="208" t="s">
        <v>80</v>
      </c>
      <c r="E18" s="209" t="s">
        <v>21</v>
      </c>
      <c r="F18" s="210">
        <v>400</v>
      </c>
      <c r="G18" s="108"/>
      <c r="H18" s="224">
        <f t="shared" ref="H18" si="87">ROUND(IFERROR(F18*G18," - "),2)</f>
        <v>0</v>
      </c>
      <c r="I18" s="225" t="e">
        <f>H18/$G$38</f>
        <v>#DIV/0!</v>
      </c>
      <c r="J18" s="25">
        <f t="shared" ref="J18" si="88">EG18</f>
        <v>1</v>
      </c>
      <c r="K18" s="102">
        <f t="shared" ref="K18" si="89">SUM(L18:P18)</f>
        <v>0</v>
      </c>
      <c r="L18" s="103"/>
      <c r="M18" s="103"/>
      <c r="N18" s="103"/>
      <c r="O18" s="103"/>
      <c r="P18" s="103"/>
      <c r="Q18" s="105">
        <f t="shared" ref="Q18" si="90">K18*$H18</f>
        <v>0</v>
      </c>
      <c r="R18" s="106">
        <f t="shared" ref="R18" si="91">SUM(S18:W18)</f>
        <v>0</v>
      </c>
      <c r="S18" s="103"/>
      <c r="T18" s="103"/>
      <c r="U18" s="103"/>
      <c r="V18" s="103"/>
      <c r="W18" s="103"/>
      <c r="X18" s="107">
        <f t="shared" ref="X18" si="92">R18*$H18</f>
        <v>0</v>
      </c>
      <c r="Y18" s="102">
        <f t="shared" ref="Y18" si="93">SUM(Z18:AD18)</f>
        <v>0</v>
      </c>
      <c r="Z18" s="103"/>
      <c r="AA18" s="103"/>
      <c r="AB18" s="103"/>
      <c r="AC18" s="103"/>
      <c r="AD18" s="103"/>
      <c r="AE18" s="107">
        <f t="shared" ref="AE18" si="94">Y18*$H18</f>
        <v>0</v>
      </c>
      <c r="AF18" s="102">
        <f t="shared" ref="AF18" si="95">SUM(AG18:AK18)</f>
        <v>0</v>
      </c>
      <c r="AG18" s="103"/>
      <c r="AH18" s="103"/>
      <c r="AI18" s="103"/>
      <c r="AJ18" s="103"/>
      <c r="AK18" s="103"/>
      <c r="AL18" s="107">
        <f t="shared" ref="AL18" si="96">AF18*$H18</f>
        <v>0</v>
      </c>
      <c r="AM18" s="102">
        <f t="shared" ref="AM18" si="97">SUM(AN18:AR18)</f>
        <v>0</v>
      </c>
      <c r="AN18" s="103"/>
      <c r="AO18" s="103"/>
      <c r="AP18" s="103"/>
      <c r="AQ18" s="103"/>
      <c r="AR18" s="103"/>
      <c r="AS18" s="107">
        <f t="shared" ref="AS18" si="98">AM18*$H18</f>
        <v>0</v>
      </c>
      <c r="AT18" s="102">
        <f t="shared" ref="AT18" si="99">SUM(AU18:AY18)</f>
        <v>0</v>
      </c>
      <c r="AU18" s="103"/>
      <c r="AV18" s="103"/>
      <c r="AW18" s="103"/>
      <c r="AX18" s="103"/>
      <c r="AY18" s="103"/>
      <c r="AZ18" s="107">
        <f t="shared" ref="AZ18" si="100">AT18*$H18</f>
        <v>0</v>
      </c>
      <c r="BA18" s="102">
        <f t="shared" ref="BA18" si="101">SUM(BB18:BF18)</f>
        <v>0</v>
      </c>
      <c r="BB18" s="103"/>
      <c r="BC18" s="103"/>
      <c r="BD18" s="103"/>
      <c r="BE18" s="103"/>
      <c r="BF18" s="103"/>
      <c r="BG18" s="107">
        <f t="shared" ref="BG18" si="102">BA18*$H18</f>
        <v>0</v>
      </c>
      <c r="BH18" s="102">
        <f t="shared" ref="BH18" si="103">SUM(BI18:BM18)</f>
        <v>0</v>
      </c>
      <c r="BI18" s="103"/>
      <c r="BJ18" s="103"/>
      <c r="BK18" s="103"/>
      <c r="BL18" s="103"/>
      <c r="BM18" s="103"/>
      <c r="BN18" s="107">
        <f t="shared" ref="BN18" si="104">BH18*$H18</f>
        <v>0</v>
      </c>
      <c r="BO18" s="102">
        <f t="shared" ref="BO18" si="105">SUM(BP18:BT18)</f>
        <v>0</v>
      </c>
      <c r="BP18" s="103"/>
      <c r="BQ18" s="103"/>
      <c r="BR18" s="103"/>
      <c r="BS18" s="103"/>
      <c r="BT18" s="103"/>
      <c r="BU18" s="107">
        <f t="shared" ref="BU18" si="106">BO18*$H18</f>
        <v>0</v>
      </c>
      <c r="BV18" s="102">
        <f t="shared" ref="BV18" si="107">SUM(BW18:CA18)</f>
        <v>0</v>
      </c>
      <c r="BW18" s="103"/>
      <c r="BX18" s="103"/>
      <c r="BY18" s="103"/>
      <c r="BZ18" s="103"/>
      <c r="CA18" s="103"/>
      <c r="CB18" s="107">
        <f t="shared" ref="CB18" si="108">BV18*$H18</f>
        <v>0</v>
      </c>
      <c r="CC18" s="102">
        <f t="shared" ref="CC18" si="109">SUM(CD18:CH18)</f>
        <v>0</v>
      </c>
      <c r="CD18" s="103"/>
      <c r="CE18" s="103"/>
      <c r="CF18" s="103"/>
      <c r="CG18" s="103"/>
      <c r="CH18" s="103"/>
      <c r="CI18" s="107">
        <f t="shared" ref="CI18" si="110">CC18*$H18</f>
        <v>0</v>
      </c>
      <c r="CJ18" s="102">
        <f t="shared" ref="CJ18" si="111">SUM(CK18:CO18)</f>
        <v>0</v>
      </c>
      <c r="CK18" s="103"/>
      <c r="CL18" s="103"/>
      <c r="CM18" s="103"/>
      <c r="CN18" s="103"/>
      <c r="CO18" s="103"/>
      <c r="CP18" s="107">
        <f t="shared" ref="CP18" si="112">CJ18*$H18</f>
        <v>0</v>
      </c>
      <c r="CQ18" s="102">
        <f t="shared" ref="CQ18" si="113">SUM(CR18:CV18)</f>
        <v>0</v>
      </c>
      <c r="CR18" s="103"/>
      <c r="CS18" s="103"/>
      <c r="CT18" s="103"/>
      <c r="CU18" s="103"/>
      <c r="CV18" s="103"/>
      <c r="CW18" s="107">
        <f t="shared" ref="CW18" si="114">CQ18*$H18</f>
        <v>0</v>
      </c>
      <c r="CX18" s="102">
        <f t="shared" ref="CX18" si="115">SUM(CY18:DC18)</f>
        <v>0</v>
      </c>
      <c r="CY18" s="103"/>
      <c r="CZ18" s="103"/>
      <c r="DA18" s="103"/>
      <c r="DB18" s="103"/>
      <c r="DC18" s="103"/>
      <c r="DD18" s="107">
        <f t="shared" ref="DD18" si="116">CX18*$H18</f>
        <v>0</v>
      </c>
      <c r="DE18" s="102">
        <f t="shared" ref="DE18" si="117">SUM(DF18:DJ18)</f>
        <v>0</v>
      </c>
      <c r="DF18" s="103"/>
      <c r="DG18" s="103"/>
      <c r="DH18" s="103"/>
      <c r="DI18" s="103"/>
      <c r="DJ18" s="103"/>
      <c r="DK18" s="107">
        <f t="shared" ref="DK18" si="118">DE18*$H18</f>
        <v>0</v>
      </c>
      <c r="DL18" s="102">
        <f t="shared" ref="DL18" si="119">SUM(DM18:DQ18)</f>
        <v>0</v>
      </c>
      <c r="DM18" s="103"/>
      <c r="DN18" s="103"/>
      <c r="DO18" s="103"/>
      <c r="DP18" s="103"/>
      <c r="DQ18" s="103"/>
      <c r="DR18" s="107">
        <f t="shared" ref="DR18" si="120">DL18*$H18</f>
        <v>0</v>
      </c>
      <c r="DS18" s="102">
        <f t="shared" ref="DS18" si="121">SUM(DT18:DX18)</f>
        <v>0</v>
      </c>
      <c r="DT18" s="103"/>
      <c r="DU18" s="103"/>
      <c r="DV18" s="103"/>
      <c r="DW18" s="103"/>
      <c r="DX18" s="103"/>
      <c r="DY18" s="107">
        <f t="shared" ref="DY18" si="122">DS18*$H18</f>
        <v>0</v>
      </c>
      <c r="DZ18" s="102">
        <f t="shared" ref="DZ18" si="123">SUM(EA18:EE18)</f>
        <v>0</v>
      </c>
      <c r="EA18" s="103"/>
      <c r="EB18" s="103"/>
      <c r="EC18" s="103"/>
      <c r="ED18" s="103"/>
      <c r="EE18" s="103"/>
      <c r="EF18" s="107">
        <f t="shared" ref="EF18" si="124">DZ18*$H18</f>
        <v>0</v>
      </c>
      <c r="EG18" s="104">
        <f t="shared" ref="EG18" si="125">1-EI18</f>
        <v>1</v>
      </c>
      <c r="EH18" s="107">
        <f t="shared" ref="EH18" si="126">H18-EJ18</f>
        <v>0</v>
      </c>
      <c r="EI18" s="104">
        <f t="shared" ref="EI18" si="127">SUM(CJ18,CC18,BV18,BO18,BH18,BA18,AT18,AM18,AF18,Y18,R18,K18,CQ18,CX18,DE18,DL18,DS18,DZ18)</f>
        <v>0</v>
      </c>
      <c r="EJ18" s="100">
        <f t="shared" ref="EJ18" si="128">SUM(CP18,CI18,CB18,BU18,BN18,BG18,AZ18,AS18,AL18,AE18,X18,Q18,CW18,DD18,DK18,DR18,DY18,EF18)</f>
        <v>0</v>
      </c>
      <c r="EM18" s="101"/>
    </row>
    <row r="19" spans="1:143" ht="12" customHeight="1" outlineLevel="1" x14ac:dyDescent="0.2">
      <c r="A19" s="205" t="s">
        <v>63</v>
      </c>
      <c r="B19" s="211">
        <v>45004</v>
      </c>
      <c r="C19" s="207" t="s">
        <v>58</v>
      </c>
      <c r="D19" s="208" t="s">
        <v>81</v>
      </c>
      <c r="E19" s="209" t="s">
        <v>54</v>
      </c>
      <c r="F19" s="212">
        <v>138</v>
      </c>
      <c r="G19" s="108"/>
      <c r="H19" s="224">
        <f t="shared" ref="H19" si="129">ROUND(IFERROR(F19*G19," - "),2)</f>
        <v>0</v>
      </c>
      <c r="I19" s="226" t="e">
        <f>H19/$G$38</f>
        <v>#DIV/0!</v>
      </c>
      <c r="J19" s="25">
        <f t="shared" si="1"/>
        <v>1</v>
      </c>
      <c r="K19" s="102">
        <f t="shared" ref="K19" si="130">SUM(L19:P19)</f>
        <v>0</v>
      </c>
      <c r="L19" s="103"/>
      <c r="M19" s="103"/>
      <c r="N19" s="103"/>
      <c r="O19" s="103"/>
      <c r="P19" s="103"/>
      <c r="Q19" s="105">
        <f t="shared" ref="Q19" si="131">K19*$H19</f>
        <v>0</v>
      </c>
      <c r="R19" s="106">
        <f t="shared" ref="R19" si="132">SUM(S19:W19)</f>
        <v>0</v>
      </c>
      <c r="S19" s="103"/>
      <c r="T19" s="103"/>
      <c r="U19" s="103"/>
      <c r="V19" s="103"/>
      <c r="W19" s="103"/>
      <c r="X19" s="107">
        <f t="shared" ref="X19" si="133">R19*$H19</f>
        <v>0</v>
      </c>
      <c r="Y19" s="102">
        <f t="shared" ref="Y19" si="134">SUM(Z19:AD19)</f>
        <v>0</v>
      </c>
      <c r="Z19" s="103"/>
      <c r="AA19" s="103"/>
      <c r="AB19" s="103"/>
      <c r="AC19" s="103"/>
      <c r="AD19" s="103"/>
      <c r="AE19" s="107">
        <f t="shared" ref="AE19" si="135">Y19*$H19</f>
        <v>0</v>
      </c>
      <c r="AF19" s="102">
        <f t="shared" ref="AF19" si="136">SUM(AG19:AK19)</f>
        <v>0</v>
      </c>
      <c r="AG19" s="103"/>
      <c r="AH19" s="103"/>
      <c r="AI19" s="103"/>
      <c r="AJ19" s="103"/>
      <c r="AK19" s="103"/>
      <c r="AL19" s="107">
        <f t="shared" ref="AL19" si="137">AF19*$H19</f>
        <v>0</v>
      </c>
      <c r="AM19" s="102">
        <f t="shared" ref="AM19" si="138">SUM(AN19:AR19)</f>
        <v>0</v>
      </c>
      <c r="AN19" s="103"/>
      <c r="AO19" s="103"/>
      <c r="AP19" s="103"/>
      <c r="AQ19" s="103"/>
      <c r="AR19" s="103"/>
      <c r="AS19" s="107">
        <f t="shared" ref="AS19" si="139">AM19*$H19</f>
        <v>0</v>
      </c>
      <c r="AT19" s="102">
        <f t="shared" ref="AT19" si="140">SUM(AU19:AY19)</f>
        <v>0</v>
      </c>
      <c r="AU19" s="103"/>
      <c r="AV19" s="103"/>
      <c r="AW19" s="103"/>
      <c r="AX19" s="103"/>
      <c r="AY19" s="103"/>
      <c r="AZ19" s="107">
        <f t="shared" ref="AZ19" si="141">AT19*$H19</f>
        <v>0</v>
      </c>
      <c r="BA19" s="102">
        <f t="shared" ref="BA19" si="142">SUM(BB19:BF19)</f>
        <v>0</v>
      </c>
      <c r="BB19" s="103"/>
      <c r="BC19" s="103"/>
      <c r="BD19" s="103"/>
      <c r="BE19" s="103"/>
      <c r="BF19" s="103"/>
      <c r="BG19" s="107">
        <f t="shared" ref="BG19" si="143">BA19*$H19</f>
        <v>0</v>
      </c>
      <c r="BH19" s="102">
        <f t="shared" ref="BH19" si="144">SUM(BI19:BM19)</f>
        <v>0</v>
      </c>
      <c r="BI19" s="103"/>
      <c r="BJ19" s="103"/>
      <c r="BK19" s="103"/>
      <c r="BL19" s="103"/>
      <c r="BM19" s="103"/>
      <c r="BN19" s="107">
        <f t="shared" ref="BN19" si="145">BH19*$H19</f>
        <v>0</v>
      </c>
      <c r="BO19" s="102">
        <f t="shared" ref="BO19" si="146">SUM(BP19:BT19)</f>
        <v>0</v>
      </c>
      <c r="BP19" s="103"/>
      <c r="BQ19" s="103"/>
      <c r="BR19" s="103"/>
      <c r="BS19" s="103"/>
      <c r="BT19" s="103"/>
      <c r="BU19" s="107">
        <f t="shared" ref="BU19" si="147">BO19*$H19</f>
        <v>0</v>
      </c>
      <c r="BV19" s="102">
        <f t="shared" ref="BV19" si="148">SUM(BW19:CA19)</f>
        <v>0</v>
      </c>
      <c r="BW19" s="103"/>
      <c r="BX19" s="103"/>
      <c r="BY19" s="103"/>
      <c r="BZ19" s="103"/>
      <c r="CA19" s="103"/>
      <c r="CB19" s="107">
        <f t="shared" ref="CB19" si="149">BV19*$H19</f>
        <v>0</v>
      </c>
      <c r="CC19" s="102">
        <f t="shared" ref="CC19" si="150">SUM(CD19:CH19)</f>
        <v>0</v>
      </c>
      <c r="CD19" s="103"/>
      <c r="CE19" s="103"/>
      <c r="CF19" s="103"/>
      <c r="CG19" s="103"/>
      <c r="CH19" s="103"/>
      <c r="CI19" s="107">
        <f t="shared" ref="CI19" si="151">CC19*$H19</f>
        <v>0</v>
      </c>
      <c r="CJ19" s="102">
        <f t="shared" ref="CJ19" si="152">SUM(CK19:CO19)</f>
        <v>0</v>
      </c>
      <c r="CK19" s="103"/>
      <c r="CL19" s="103"/>
      <c r="CM19" s="103"/>
      <c r="CN19" s="103"/>
      <c r="CO19" s="103"/>
      <c r="CP19" s="107">
        <f t="shared" ref="CP19" si="153">CJ19*$H19</f>
        <v>0</v>
      </c>
      <c r="CQ19" s="102">
        <f t="shared" ref="CQ19" si="154">SUM(CR19:CV19)</f>
        <v>0</v>
      </c>
      <c r="CR19" s="103"/>
      <c r="CS19" s="103"/>
      <c r="CT19" s="103"/>
      <c r="CU19" s="103"/>
      <c r="CV19" s="103"/>
      <c r="CW19" s="107">
        <f t="shared" ref="CW19" si="155">CQ19*$H19</f>
        <v>0</v>
      </c>
      <c r="CX19" s="102">
        <f t="shared" ref="CX19" si="156">SUM(CY19:DC19)</f>
        <v>0</v>
      </c>
      <c r="CY19" s="103"/>
      <c r="CZ19" s="103"/>
      <c r="DA19" s="103"/>
      <c r="DB19" s="103"/>
      <c r="DC19" s="103"/>
      <c r="DD19" s="107">
        <f t="shared" ref="DD19" si="157">CX19*$H19</f>
        <v>0</v>
      </c>
      <c r="DE19" s="102">
        <f t="shared" ref="DE19" si="158">SUM(DF19:DJ19)</f>
        <v>0</v>
      </c>
      <c r="DF19" s="103"/>
      <c r="DG19" s="103"/>
      <c r="DH19" s="103"/>
      <c r="DI19" s="103"/>
      <c r="DJ19" s="103"/>
      <c r="DK19" s="107">
        <f t="shared" ref="DK19" si="159">DE19*$H19</f>
        <v>0</v>
      </c>
      <c r="DL19" s="102">
        <f t="shared" ref="DL19" si="160">SUM(DM19:DQ19)</f>
        <v>0</v>
      </c>
      <c r="DM19" s="103"/>
      <c r="DN19" s="103"/>
      <c r="DO19" s="103"/>
      <c r="DP19" s="103"/>
      <c r="DQ19" s="103"/>
      <c r="DR19" s="107">
        <f t="shared" ref="DR19" si="161">DL19*$H19</f>
        <v>0</v>
      </c>
      <c r="DS19" s="102">
        <f t="shared" ref="DS19" si="162">SUM(DT19:DX19)</f>
        <v>0</v>
      </c>
      <c r="DT19" s="103"/>
      <c r="DU19" s="103"/>
      <c r="DV19" s="103"/>
      <c r="DW19" s="103"/>
      <c r="DX19" s="103"/>
      <c r="DY19" s="107">
        <f t="shared" ref="DY19" si="163">DS19*$H19</f>
        <v>0</v>
      </c>
      <c r="DZ19" s="102">
        <f t="shared" ref="DZ19" si="164">SUM(EA19:EE19)</f>
        <v>0</v>
      </c>
      <c r="EA19" s="103"/>
      <c r="EB19" s="103"/>
      <c r="EC19" s="103"/>
      <c r="ED19" s="103"/>
      <c r="EE19" s="103"/>
      <c r="EF19" s="107">
        <f t="shared" ref="EF19" si="165">DZ19*$H19</f>
        <v>0</v>
      </c>
      <c r="EG19" s="104">
        <f t="shared" ref="EG19" si="166">1-EI19</f>
        <v>1</v>
      </c>
      <c r="EH19" s="107">
        <f t="shared" ref="EH19" si="167">H19-EJ19</f>
        <v>0</v>
      </c>
      <c r="EI19" s="104">
        <f t="shared" si="2"/>
        <v>0</v>
      </c>
      <c r="EJ19" s="100">
        <f t="shared" si="0"/>
        <v>0</v>
      </c>
      <c r="EM19" s="101"/>
    </row>
    <row r="20" spans="1:143" ht="12" customHeight="1" outlineLevel="1" x14ac:dyDescent="0.2">
      <c r="A20" s="202" t="s">
        <v>22</v>
      </c>
      <c r="B20" s="203"/>
      <c r="C20" s="204"/>
      <c r="D20" s="213" t="s">
        <v>71</v>
      </c>
      <c r="E20" s="36">
        <f>SUM(H21:H23)</f>
        <v>0</v>
      </c>
      <c r="F20" s="36"/>
      <c r="G20" s="36"/>
      <c r="H20" s="36"/>
      <c r="I20" s="34" t="e">
        <f>E20/$G$38</f>
        <v>#DIV/0!</v>
      </c>
      <c r="J20" s="25">
        <f t="shared" ref="J20:J21" si="168">EG20</f>
        <v>0</v>
      </c>
      <c r="K20" s="102"/>
      <c r="L20" s="103"/>
      <c r="M20" s="104"/>
      <c r="N20" s="104"/>
      <c r="O20" s="104"/>
      <c r="P20" s="104"/>
      <c r="Q20" s="105"/>
      <c r="R20" s="106"/>
      <c r="S20" s="104"/>
      <c r="T20" s="104"/>
      <c r="U20" s="104"/>
      <c r="V20" s="104"/>
      <c r="W20" s="104"/>
      <c r="X20" s="107"/>
      <c r="Y20" s="102"/>
      <c r="Z20" s="104"/>
      <c r="AA20" s="104"/>
      <c r="AB20" s="104"/>
      <c r="AC20" s="104"/>
      <c r="AD20" s="104"/>
      <c r="AE20" s="107"/>
      <c r="AF20" s="102"/>
      <c r="AG20" s="104"/>
      <c r="AH20" s="104"/>
      <c r="AI20" s="104"/>
      <c r="AJ20" s="104"/>
      <c r="AK20" s="104"/>
      <c r="AL20" s="107"/>
      <c r="AM20" s="102"/>
      <c r="AN20" s="104"/>
      <c r="AO20" s="104"/>
      <c r="AP20" s="104"/>
      <c r="AQ20" s="104"/>
      <c r="AR20" s="104"/>
      <c r="AS20" s="107"/>
      <c r="AT20" s="102"/>
      <c r="AU20" s="104"/>
      <c r="AV20" s="104"/>
      <c r="AW20" s="104"/>
      <c r="AX20" s="104"/>
      <c r="AY20" s="104"/>
      <c r="AZ20" s="107"/>
      <c r="BA20" s="102"/>
      <c r="BB20" s="104"/>
      <c r="BC20" s="104"/>
      <c r="BD20" s="104"/>
      <c r="BE20" s="104"/>
      <c r="BF20" s="104"/>
      <c r="BG20" s="107"/>
      <c r="BH20" s="102"/>
      <c r="BI20" s="104"/>
      <c r="BJ20" s="104"/>
      <c r="BK20" s="104"/>
      <c r="BL20" s="104"/>
      <c r="BM20" s="104"/>
      <c r="BN20" s="107"/>
      <c r="BO20" s="102"/>
      <c r="BP20" s="104"/>
      <c r="BQ20" s="104"/>
      <c r="BR20" s="104"/>
      <c r="BS20" s="104"/>
      <c r="BT20" s="104"/>
      <c r="BU20" s="107"/>
      <c r="BV20" s="102"/>
      <c r="BW20" s="104"/>
      <c r="BX20" s="104"/>
      <c r="BY20" s="104"/>
      <c r="BZ20" s="104"/>
      <c r="CA20" s="104"/>
      <c r="CB20" s="107"/>
      <c r="CC20" s="102"/>
      <c r="CD20" s="104"/>
      <c r="CE20" s="104"/>
      <c r="CF20" s="104"/>
      <c r="CG20" s="104"/>
      <c r="CH20" s="104"/>
      <c r="CI20" s="107"/>
      <c r="CJ20" s="102"/>
      <c r="CK20" s="104"/>
      <c r="CL20" s="104"/>
      <c r="CM20" s="104"/>
      <c r="CN20" s="104"/>
      <c r="CO20" s="104"/>
      <c r="CP20" s="107"/>
      <c r="CQ20" s="102"/>
      <c r="CR20" s="104"/>
      <c r="CS20" s="104"/>
      <c r="CT20" s="104"/>
      <c r="CU20" s="104"/>
      <c r="CV20" s="104"/>
      <c r="CW20" s="107"/>
      <c r="CX20" s="102"/>
      <c r="CY20" s="104"/>
      <c r="CZ20" s="104"/>
      <c r="DA20" s="104"/>
      <c r="DB20" s="104"/>
      <c r="DC20" s="104"/>
      <c r="DD20" s="107"/>
      <c r="DE20" s="102"/>
      <c r="DF20" s="104"/>
      <c r="DG20" s="104"/>
      <c r="DH20" s="104"/>
      <c r="DI20" s="104"/>
      <c r="DJ20" s="104"/>
      <c r="DK20" s="107"/>
      <c r="DL20" s="102"/>
      <c r="DM20" s="104"/>
      <c r="DN20" s="104"/>
      <c r="DO20" s="104"/>
      <c r="DP20" s="104"/>
      <c r="DQ20" s="104"/>
      <c r="DR20" s="107"/>
      <c r="DS20" s="102"/>
      <c r="DT20" s="104"/>
      <c r="DU20" s="104"/>
      <c r="DV20" s="104"/>
      <c r="DW20" s="104"/>
      <c r="DX20" s="104"/>
      <c r="DY20" s="107"/>
      <c r="DZ20" s="102"/>
      <c r="EA20" s="104"/>
      <c r="EB20" s="104"/>
      <c r="EC20" s="104"/>
      <c r="ED20" s="104"/>
      <c r="EE20" s="104"/>
      <c r="EF20" s="107"/>
      <c r="EG20" s="104"/>
      <c r="EH20" s="107"/>
      <c r="EI20" s="104">
        <f t="shared" ref="EI20:EI21" si="169">SUM(CJ20,CC20,BV20,BO20,BH20,BA20,AT20,AM20,AF20,Y20,R20,K20,CQ20,CX20,DE20,DL20,DS20,DZ20)</f>
        <v>0</v>
      </c>
      <c r="EJ20" s="100">
        <f t="shared" ref="EJ20:EJ21" si="170">SUM(CP20,CI20,CB20,BU20,BN20,BG20,AZ20,AS20,AL20,AE20,X20,Q20,CW20,DD20,DK20,DR20,DY20,EF20)</f>
        <v>0</v>
      </c>
      <c r="EM20" s="101"/>
    </row>
    <row r="21" spans="1:143" ht="24" customHeight="1" outlineLevel="1" x14ac:dyDescent="0.2">
      <c r="A21" s="214" t="s">
        <v>23</v>
      </c>
      <c r="B21" s="206">
        <v>10107</v>
      </c>
      <c r="C21" s="207" t="s">
        <v>58</v>
      </c>
      <c r="D21" s="208" t="s">
        <v>82</v>
      </c>
      <c r="E21" s="209" t="s">
        <v>54</v>
      </c>
      <c r="F21" s="212">
        <v>179.4</v>
      </c>
      <c r="G21" s="108"/>
      <c r="H21" s="224">
        <f>ROUND(IFERROR(F21*G21," - "),2)</f>
        <v>0</v>
      </c>
      <c r="I21" s="226" t="e">
        <f>H21/$G$38</f>
        <v>#DIV/0!</v>
      </c>
      <c r="J21" s="25">
        <f t="shared" si="168"/>
        <v>1</v>
      </c>
      <c r="K21" s="102">
        <f t="shared" ref="K21" si="171">SUM(L21:P21)</f>
        <v>0</v>
      </c>
      <c r="L21" s="103"/>
      <c r="M21" s="103"/>
      <c r="N21" s="103"/>
      <c r="O21" s="103"/>
      <c r="P21" s="103"/>
      <c r="Q21" s="105">
        <f t="shared" ref="Q21" si="172">K21*$H21</f>
        <v>0</v>
      </c>
      <c r="R21" s="106">
        <f t="shared" ref="R21" si="173">SUM(S21:W21)</f>
        <v>0</v>
      </c>
      <c r="S21" s="103"/>
      <c r="T21" s="103"/>
      <c r="U21" s="103"/>
      <c r="V21" s="103"/>
      <c r="W21" s="103"/>
      <c r="X21" s="107">
        <f t="shared" ref="X21" si="174">R21*$H21</f>
        <v>0</v>
      </c>
      <c r="Y21" s="102">
        <f t="shared" ref="Y21" si="175">SUM(Z21:AD21)</f>
        <v>0</v>
      </c>
      <c r="Z21" s="103"/>
      <c r="AA21" s="103"/>
      <c r="AB21" s="103"/>
      <c r="AC21" s="103"/>
      <c r="AD21" s="103"/>
      <c r="AE21" s="107">
        <f t="shared" ref="AE21" si="176">Y21*$H21</f>
        <v>0</v>
      </c>
      <c r="AF21" s="102">
        <f t="shared" ref="AF21" si="177">SUM(AG21:AK21)</f>
        <v>0</v>
      </c>
      <c r="AG21" s="103"/>
      <c r="AH21" s="103"/>
      <c r="AI21" s="103"/>
      <c r="AJ21" s="103"/>
      <c r="AK21" s="103"/>
      <c r="AL21" s="107">
        <f t="shared" ref="AL21" si="178">AF21*$H21</f>
        <v>0</v>
      </c>
      <c r="AM21" s="102">
        <f t="shared" ref="AM21" si="179">SUM(AN21:AR21)</f>
        <v>0</v>
      </c>
      <c r="AN21" s="103"/>
      <c r="AO21" s="103"/>
      <c r="AP21" s="103"/>
      <c r="AQ21" s="103"/>
      <c r="AR21" s="103"/>
      <c r="AS21" s="107">
        <f t="shared" ref="AS21" si="180">AM21*$H21</f>
        <v>0</v>
      </c>
      <c r="AT21" s="102">
        <f t="shared" ref="AT21" si="181">SUM(AU21:AY21)</f>
        <v>0</v>
      </c>
      <c r="AU21" s="103"/>
      <c r="AV21" s="103"/>
      <c r="AW21" s="103"/>
      <c r="AX21" s="103"/>
      <c r="AY21" s="103"/>
      <c r="AZ21" s="107">
        <f t="shared" ref="AZ21" si="182">AT21*$H21</f>
        <v>0</v>
      </c>
      <c r="BA21" s="102">
        <f t="shared" ref="BA21" si="183">SUM(BB21:BF21)</f>
        <v>0</v>
      </c>
      <c r="BB21" s="103"/>
      <c r="BC21" s="103"/>
      <c r="BD21" s="103"/>
      <c r="BE21" s="103"/>
      <c r="BF21" s="103"/>
      <c r="BG21" s="107">
        <f t="shared" ref="BG21" si="184">BA21*$H21</f>
        <v>0</v>
      </c>
      <c r="BH21" s="102">
        <f t="shared" ref="BH21" si="185">SUM(BI21:BM21)</f>
        <v>0</v>
      </c>
      <c r="BI21" s="103"/>
      <c r="BJ21" s="103"/>
      <c r="BK21" s="103"/>
      <c r="BL21" s="103"/>
      <c r="BM21" s="103"/>
      <c r="BN21" s="107">
        <f t="shared" ref="BN21" si="186">BH21*$H21</f>
        <v>0</v>
      </c>
      <c r="BO21" s="102">
        <f t="shared" ref="BO21" si="187">SUM(BP21:BT21)</f>
        <v>0</v>
      </c>
      <c r="BP21" s="103"/>
      <c r="BQ21" s="103"/>
      <c r="BR21" s="103"/>
      <c r="BS21" s="103"/>
      <c r="BT21" s="103"/>
      <c r="BU21" s="107">
        <f t="shared" ref="BU21" si="188">BO21*$H21</f>
        <v>0</v>
      </c>
      <c r="BV21" s="102">
        <f t="shared" ref="BV21" si="189">SUM(BW21:CA21)</f>
        <v>0</v>
      </c>
      <c r="BW21" s="103"/>
      <c r="BX21" s="103"/>
      <c r="BY21" s="103"/>
      <c r="BZ21" s="103"/>
      <c r="CA21" s="103"/>
      <c r="CB21" s="107">
        <f t="shared" ref="CB21" si="190">BV21*$H21</f>
        <v>0</v>
      </c>
      <c r="CC21" s="102">
        <f t="shared" ref="CC21" si="191">SUM(CD21:CH21)</f>
        <v>0</v>
      </c>
      <c r="CD21" s="103"/>
      <c r="CE21" s="103"/>
      <c r="CF21" s="103"/>
      <c r="CG21" s="103"/>
      <c r="CH21" s="103"/>
      <c r="CI21" s="107">
        <f t="shared" ref="CI21" si="192">CC21*$H21</f>
        <v>0</v>
      </c>
      <c r="CJ21" s="102">
        <f t="shared" ref="CJ21" si="193">SUM(CK21:CO21)</f>
        <v>0</v>
      </c>
      <c r="CK21" s="103"/>
      <c r="CL21" s="103"/>
      <c r="CM21" s="103"/>
      <c r="CN21" s="103"/>
      <c r="CO21" s="103"/>
      <c r="CP21" s="107">
        <f t="shared" ref="CP21" si="194">CJ21*$H21</f>
        <v>0</v>
      </c>
      <c r="CQ21" s="102">
        <f t="shared" ref="CQ21" si="195">SUM(CR21:CV21)</f>
        <v>0</v>
      </c>
      <c r="CR21" s="103"/>
      <c r="CS21" s="103"/>
      <c r="CT21" s="103"/>
      <c r="CU21" s="103"/>
      <c r="CV21" s="103"/>
      <c r="CW21" s="107">
        <f t="shared" ref="CW21" si="196">CQ21*$H21</f>
        <v>0</v>
      </c>
      <c r="CX21" s="102">
        <f t="shared" ref="CX21" si="197">SUM(CY21:DC21)</f>
        <v>0</v>
      </c>
      <c r="CY21" s="103"/>
      <c r="CZ21" s="103"/>
      <c r="DA21" s="103"/>
      <c r="DB21" s="103"/>
      <c r="DC21" s="103"/>
      <c r="DD21" s="107">
        <f t="shared" ref="DD21" si="198">CX21*$H21</f>
        <v>0</v>
      </c>
      <c r="DE21" s="102">
        <f t="shared" ref="DE21" si="199">SUM(DF21:DJ21)</f>
        <v>0</v>
      </c>
      <c r="DF21" s="103"/>
      <c r="DG21" s="103"/>
      <c r="DH21" s="103"/>
      <c r="DI21" s="103"/>
      <c r="DJ21" s="103"/>
      <c r="DK21" s="107">
        <f t="shared" ref="DK21" si="200">DE21*$H21</f>
        <v>0</v>
      </c>
      <c r="DL21" s="102">
        <f t="shared" ref="DL21" si="201">SUM(DM21:DQ21)</f>
        <v>0</v>
      </c>
      <c r="DM21" s="103"/>
      <c r="DN21" s="103"/>
      <c r="DO21" s="103"/>
      <c r="DP21" s="103"/>
      <c r="DQ21" s="103"/>
      <c r="DR21" s="107">
        <f t="shared" ref="DR21" si="202">DL21*$H21</f>
        <v>0</v>
      </c>
      <c r="DS21" s="102">
        <f t="shared" ref="DS21" si="203">SUM(DT21:DX21)</f>
        <v>0</v>
      </c>
      <c r="DT21" s="103"/>
      <c r="DU21" s="103"/>
      <c r="DV21" s="103"/>
      <c r="DW21" s="103"/>
      <c r="DX21" s="103"/>
      <c r="DY21" s="107">
        <f t="shared" ref="DY21" si="204">DS21*$H21</f>
        <v>0</v>
      </c>
      <c r="DZ21" s="102">
        <f t="shared" ref="DZ21" si="205">SUM(EA21:EE21)</f>
        <v>0</v>
      </c>
      <c r="EA21" s="103"/>
      <c r="EB21" s="103"/>
      <c r="EC21" s="103"/>
      <c r="ED21" s="103"/>
      <c r="EE21" s="103"/>
      <c r="EF21" s="107">
        <f t="shared" ref="EF21" si="206">DZ21*$H21</f>
        <v>0</v>
      </c>
      <c r="EG21" s="104">
        <f t="shared" ref="EG21" si="207">1-EI21</f>
        <v>1</v>
      </c>
      <c r="EH21" s="107">
        <f t="shared" ref="EH21" si="208">H21-EJ21</f>
        <v>0</v>
      </c>
      <c r="EI21" s="104">
        <f t="shared" si="169"/>
        <v>0</v>
      </c>
      <c r="EJ21" s="100">
        <f t="shared" si="170"/>
        <v>0</v>
      </c>
      <c r="EM21" s="101"/>
    </row>
    <row r="22" spans="1:143" ht="12" customHeight="1" outlineLevel="1" x14ac:dyDescent="0.2">
      <c r="A22" s="214" t="s">
        <v>23</v>
      </c>
      <c r="B22" s="215">
        <v>10105</v>
      </c>
      <c r="C22" s="207" t="s">
        <v>58</v>
      </c>
      <c r="D22" s="208" t="s">
        <v>83</v>
      </c>
      <c r="E22" s="209" t="s">
        <v>54</v>
      </c>
      <c r="F22" s="212">
        <v>517.64</v>
      </c>
      <c r="G22" s="20"/>
      <c r="H22" s="224">
        <f>ROUND(IFERROR(F22*G22," - "),2)</f>
        <v>0</v>
      </c>
      <c r="I22" s="226" t="e">
        <f>H22/$G$38</f>
        <v>#DIV/0!</v>
      </c>
      <c r="J22" s="25">
        <f t="shared" ref="J22" si="209">EG22</f>
        <v>1</v>
      </c>
      <c r="K22" s="102">
        <f t="shared" ref="K22" si="210">SUM(L22:P22)</f>
        <v>0</v>
      </c>
      <c r="L22" s="103"/>
      <c r="M22" s="103"/>
      <c r="N22" s="103"/>
      <c r="O22" s="103"/>
      <c r="P22" s="103"/>
      <c r="Q22" s="105">
        <f t="shared" ref="Q22" si="211">K22*$H22</f>
        <v>0</v>
      </c>
      <c r="R22" s="106">
        <f t="shared" ref="R22" si="212">SUM(S22:W22)</f>
        <v>0</v>
      </c>
      <c r="S22" s="103"/>
      <c r="T22" s="103"/>
      <c r="U22" s="103"/>
      <c r="V22" s="103"/>
      <c r="W22" s="103"/>
      <c r="X22" s="107">
        <f t="shared" ref="X22" si="213">R22*$H22</f>
        <v>0</v>
      </c>
      <c r="Y22" s="102">
        <f t="shared" ref="Y22" si="214">SUM(Z22:AD22)</f>
        <v>0</v>
      </c>
      <c r="Z22" s="103"/>
      <c r="AA22" s="103"/>
      <c r="AB22" s="103"/>
      <c r="AC22" s="103"/>
      <c r="AD22" s="103"/>
      <c r="AE22" s="107">
        <f t="shared" ref="AE22" si="215">Y22*$H22</f>
        <v>0</v>
      </c>
      <c r="AF22" s="102">
        <f t="shared" ref="AF22" si="216">SUM(AG22:AK22)</f>
        <v>0</v>
      </c>
      <c r="AG22" s="103"/>
      <c r="AH22" s="103"/>
      <c r="AI22" s="103"/>
      <c r="AJ22" s="103"/>
      <c r="AK22" s="103"/>
      <c r="AL22" s="107">
        <f t="shared" ref="AL22" si="217">AF22*$H22</f>
        <v>0</v>
      </c>
      <c r="AM22" s="102">
        <f t="shared" ref="AM22" si="218">SUM(AN22:AR22)</f>
        <v>0</v>
      </c>
      <c r="AN22" s="103"/>
      <c r="AO22" s="103"/>
      <c r="AP22" s="103"/>
      <c r="AQ22" s="103"/>
      <c r="AR22" s="103"/>
      <c r="AS22" s="107">
        <f t="shared" ref="AS22" si="219">AM22*$H22</f>
        <v>0</v>
      </c>
      <c r="AT22" s="102">
        <f t="shared" ref="AT22" si="220">SUM(AU22:AY22)</f>
        <v>0</v>
      </c>
      <c r="AU22" s="103"/>
      <c r="AV22" s="103"/>
      <c r="AW22" s="103"/>
      <c r="AX22" s="103"/>
      <c r="AY22" s="103"/>
      <c r="AZ22" s="107">
        <f t="shared" ref="AZ22" si="221">AT22*$H22</f>
        <v>0</v>
      </c>
      <c r="BA22" s="102">
        <f t="shared" ref="BA22" si="222">SUM(BB22:BF22)</f>
        <v>0</v>
      </c>
      <c r="BB22" s="103"/>
      <c r="BC22" s="103"/>
      <c r="BD22" s="103"/>
      <c r="BE22" s="103"/>
      <c r="BF22" s="103"/>
      <c r="BG22" s="107">
        <f t="shared" ref="BG22" si="223">BA22*$H22</f>
        <v>0</v>
      </c>
      <c r="BH22" s="102">
        <f t="shared" ref="BH22" si="224">SUM(BI22:BM22)</f>
        <v>0</v>
      </c>
      <c r="BI22" s="103"/>
      <c r="BJ22" s="103"/>
      <c r="BK22" s="103"/>
      <c r="BL22" s="103"/>
      <c r="BM22" s="103"/>
      <c r="BN22" s="107">
        <f t="shared" ref="BN22" si="225">BH22*$H22</f>
        <v>0</v>
      </c>
      <c r="BO22" s="102">
        <f t="shared" ref="BO22" si="226">SUM(BP22:BT22)</f>
        <v>0</v>
      </c>
      <c r="BP22" s="103"/>
      <c r="BQ22" s="103"/>
      <c r="BR22" s="103"/>
      <c r="BS22" s="103"/>
      <c r="BT22" s="103"/>
      <c r="BU22" s="107">
        <f t="shared" ref="BU22" si="227">BO22*$H22</f>
        <v>0</v>
      </c>
      <c r="BV22" s="102">
        <f t="shared" ref="BV22" si="228">SUM(BW22:CA22)</f>
        <v>0</v>
      </c>
      <c r="BW22" s="103"/>
      <c r="BX22" s="103"/>
      <c r="BY22" s="103"/>
      <c r="BZ22" s="103"/>
      <c r="CA22" s="103"/>
      <c r="CB22" s="107">
        <f t="shared" ref="CB22" si="229">BV22*$H22</f>
        <v>0</v>
      </c>
      <c r="CC22" s="102">
        <f t="shared" ref="CC22" si="230">SUM(CD22:CH22)</f>
        <v>0</v>
      </c>
      <c r="CD22" s="103"/>
      <c r="CE22" s="103"/>
      <c r="CF22" s="103"/>
      <c r="CG22" s="103"/>
      <c r="CH22" s="103"/>
      <c r="CI22" s="107">
        <f t="shared" ref="CI22" si="231">CC22*$H22</f>
        <v>0</v>
      </c>
      <c r="CJ22" s="102">
        <f t="shared" ref="CJ22" si="232">SUM(CK22:CO22)</f>
        <v>0</v>
      </c>
      <c r="CK22" s="103"/>
      <c r="CL22" s="103"/>
      <c r="CM22" s="103"/>
      <c r="CN22" s="103"/>
      <c r="CO22" s="103"/>
      <c r="CP22" s="107">
        <f t="shared" ref="CP22" si="233">CJ22*$H22</f>
        <v>0</v>
      </c>
      <c r="CQ22" s="102">
        <f t="shared" ref="CQ22" si="234">SUM(CR22:CV22)</f>
        <v>0</v>
      </c>
      <c r="CR22" s="103"/>
      <c r="CS22" s="103"/>
      <c r="CT22" s="103"/>
      <c r="CU22" s="103"/>
      <c r="CV22" s="103"/>
      <c r="CW22" s="107">
        <f t="shared" ref="CW22" si="235">CQ22*$H22</f>
        <v>0</v>
      </c>
      <c r="CX22" s="102">
        <f t="shared" ref="CX22" si="236">SUM(CY22:DC22)</f>
        <v>0</v>
      </c>
      <c r="CY22" s="103"/>
      <c r="CZ22" s="103"/>
      <c r="DA22" s="103"/>
      <c r="DB22" s="103"/>
      <c r="DC22" s="103"/>
      <c r="DD22" s="107">
        <f t="shared" ref="DD22" si="237">CX22*$H22</f>
        <v>0</v>
      </c>
      <c r="DE22" s="102">
        <f t="shared" ref="DE22" si="238">SUM(DF22:DJ22)</f>
        <v>0</v>
      </c>
      <c r="DF22" s="103"/>
      <c r="DG22" s="103"/>
      <c r="DH22" s="103"/>
      <c r="DI22" s="103"/>
      <c r="DJ22" s="103"/>
      <c r="DK22" s="107">
        <f t="shared" ref="DK22" si="239">DE22*$H22</f>
        <v>0</v>
      </c>
      <c r="DL22" s="102">
        <f t="shared" ref="DL22" si="240">SUM(DM22:DQ22)</f>
        <v>0</v>
      </c>
      <c r="DM22" s="103"/>
      <c r="DN22" s="103"/>
      <c r="DO22" s="103"/>
      <c r="DP22" s="103"/>
      <c r="DQ22" s="103"/>
      <c r="DR22" s="107">
        <f t="shared" ref="DR22" si="241">DL22*$H22</f>
        <v>0</v>
      </c>
      <c r="DS22" s="102">
        <f t="shared" ref="DS22" si="242">SUM(DT22:DX22)</f>
        <v>0</v>
      </c>
      <c r="DT22" s="103"/>
      <c r="DU22" s="103"/>
      <c r="DV22" s="103"/>
      <c r="DW22" s="103"/>
      <c r="DX22" s="103"/>
      <c r="DY22" s="107">
        <f t="shared" ref="DY22" si="243">DS22*$H22</f>
        <v>0</v>
      </c>
      <c r="DZ22" s="102">
        <f t="shared" ref="DZ22" si="244">SUM(EA22:EE22)</f>
        <v>0</v>
      </c>
      <c r="EA22" s="103"/>
      <c r="EB22" s="103"/>
      <c r="EC22" s="103"/>
      <c r="ED22" s="103"/>
      <c r="EE22" s="103"/>
      <c r="EF22" s="107">
        <f t="shared" ref="EF22" si="245">DZ22*$H22</f>
        <v>0</v>
      </c>
      <c r="EG22" s="104">
        <f t="shared" ref="EG22" si="246">1-EI22</f>
        <v>1</v>
      </c>
      <c r="EH22" s="107">
        <f t="shared" ref="EH22" si="247">H22-EJ22</f>
        <v>0</v>
      </c>
      <c r="EI22" s="104">
        <f t="shared" ref="EI22" si="248">SUM(CJ22,CC22,BV22,BO22,BH22,BA22,AT22,AM22,AF22,Y22,R22,K22,CQ22,CX22,DE22,DL22,DS22,DZ22)</f>
        <v>0</v>
      </c>
      <c r="EJ22" s="100">
        <f t="shared" ref="EJ22" si="249">SUM(CP22,CI22,CB22,BU22,BN22,BG22,AZ22,AS22,AL22,AE22,X22,Q22,CW22,DD22,DK22,DR22,DY22,EF22)</f>
        <v>0</v>
      </c>
      <c r="EM22" s="101"/>
    </row>
    <row r="23" spans="1:143" ht="12" customHeight="1" outlineLevel="1" thickBot="1" x14ac:dyDescent="0.25">
      <c r="A23" s="214" t="s">
        <v>42</v>
      </c>
      <c r="B23" s="216">
        <v>10110</v>
      </c>
      <c r="C23" s="207" t="s">
        <v>58</v>
      </c>
      <c r="D23" s="208" t="s">
        <v>84</v>
      </c>
      <c r="E23" s="209" t="s">
        <v>55</v>
      </c>
      <c r="F23" s="212">
        <v>7764.5999999999995</v>
      </c>
      <c r="G23" s="108"/>
      <c r="H23" s="224">
        <f t="shared" ref="H23" si="250">ROUND(IFERROR(F23*G23," - "),2)</f>
        <v>0</v>
      </c>
      <c r="I23" s="226" t="e">
        <f>H23/$G$38</f>
        <v>#DIV/0!</v>
      </c>
      <c r="J23" s="25">
        <f t="shared" ref="J23:J26" si="251">EG23</f>
        <v>1</v>
      </c>
      <c r="K23" s="102">
        <f t="shared" ref="K23" si="252">SUM(L23:P23)</f>
        <v>0</v>
      </c>
      <c r="L23" s="103"/>
      <c r="M23" s="103"/>
      <c r="N23" s="103"/>
      <c r="O23" s="103"/>
      <c r="P23" s="103"/>
      <c r="Q23" s="105">
        <f t="shared" ref="Q23" si="253">K23*$H23</f>
        <v>0</v>
      </c>
      <c r="R23" s="106">
        <f t="shared" ref="R23" si="254">SUM(S23:W23)</f>
        <v>0</v>
      </c>
      <c r="S23" s="103"/>
      <c r="T23" s="103"/>
      <c r="U23" s="103"/>
      <c r="V23" s="103"/>
      <c r="W23" s="103"/>
      <c r="X23" s="107">
        <f t="shared" ref="X23" si="255">R23*$H23</f>
        <v>0</v>
      </c>
      <c r="Y23" s="102">
        <f t="shared" ref="Y23" si="256">SUM(Z23:AD23)</f>
        <v>0</v>
      </c>
      <c r="Z23" s="103"/>
      <c r="AA23" s="103"/>
      <c r="AB23" s="103"/>
      <c r="AC23" s="103"/>
      <c r="AD23" s="103"/>
      <c r="AE23" s="107">
        <f t="shared" ref="AE23" si="257">Y23*$H23</f>
        <v>0</v>
      </c>
      <c r="AF23" s="102">
        <f t="shared" ref="AF23" si="258">SUM(AG23:AK23)</f>
        <v>0</v>
      </c>
      <c r="AG23" s="103"/>
      <c r="AH23" s="103"/>
      <c r="AI23" s="103"/>
      <c r="AJ23" s="103"/>
      <c r="AK23" s="103"/>
      <c r="AL23" s="107">
        <f t="shared" ref="AL23" si="259">AF23*$H23</f>
        <v>0</v>
      </c>
      <c r="AM23" s="102">
        <f t="shared" ref="AM23" si="260">SUM(AN23:AR23)</f>
        <v>0</v>
      </c>
      <c r="AN23" s="103"/>
      <c r="AO23" s="103"/>
      <c r="AP23" s="103"/>
      <c r="AQ23" s="103"/>
      <c r="AR23" s="103"/>
      <c r="AS23" s="107">
        <f t="shared" ref="AS23" si="261">AM23*$H23</f>
        <v>0</v>
      </c>
      <c r="AT23" s="102">
        <f t="shared" ref="AT23" si="262">SUM(AU23:AY23)</f>
        <v>0</v>
      </c>
      <c r="AU23" s="103"/>
      <c r="AV23" s="103"/>
      <c r="AW23" s="103"/>
      <c r="AX23" s="103"/>
      <c r="AY23" s="103"/>
      <c r="AZ23" s="107">
        <f t="shared" ref="AZ23" si="263">AT23*$H23</f>
        <v>0</v>
      </c>
      <c r="BA23" s="102">
        <f t="shared" ref="BA23" si="264">SUM(BB23:BF23)</f>
        <v>0</v>
      </c>
      <c r="BB23" s="103"/>
      <c r="BC23" s="103"/>
      <c r="BD23" s="103"/>
      <c r="BE23" s="103"/>
      <c r="BF23" s="103"/>
      <c r="BG23" s="107">
        <f t="shared" ref="BG23" si="265">BA23*$H23</f>
        <v>0</v>
      </c>
      <c r="BH23" s="102">
        <f t="shared" ref="BH23" si="266">SUM(BI23:BM23)</f>
        <v>0</v>
      </c>
      <c r="BI23" s="103"/>
      <c r="BJ23" s="103"/>
      <c r="BK23" s="103"/>
      <c r="BL23" s="103"/>
      <c r="BM23" s="103"/>
      <c r="BN23" s="107">
        <f t="shared" ref="BN23" si="267">BH23*$H23</f>
        <v>0</v>
      </c>
      <c r="BO23" s="102">
        <f t="shared" ref="BO23" si="268">SUM(BP23:BT23)</f>
        <v>0</v>
      </c>
      <c r="BP23" s="103"/>
      <c r="BQ23" s="103"/>
      <c r="BR23" s="103"/>
      <c r="BS23" s="103"/>
      <c r="BT23" s="103"/>
      <c r="BU23" s="107">
        <f t="shared" ref="BU23" si="269">BO23*$H23</f>
        <v>0</v>
      </c>
      <c r="BV23" s="102">
        <f t="shared" ref="BV23" si="270">SUM(BW23:CA23)</f>
        <v>0</v>
      </c>
      <c r="BW23" s="103"/>
      <c r="BX23" s="103"/>
      <c r="BY23" s="103"/>
      <c r="BZ23" s="103"/>
      <c r="CA23" s="103"/>
      <c r="CB23" s="107">
        <f t="shared" ref="CB23" si="271">BV23*$H23</f>
        <v>0</v>
      </c>
      <c r="CC23" s="102">
        <f t="shared" ref="CC23" si="272">SUM(CD23:CH23)</f>
        <v>0</v>
      </c>
      <c r="CD23" s="103"/>
      <c r="CE23" s="103"/>
      <c r="CF23" s="103"/>
      <c r="CG23" s="103"/>
      <c r="CH23" s="103"/>
      <c r="CI23" s="107">
        <f t="shared" ref="CI23" si="273">CC23*$H23</f>
        <v>0</v>
      </c>
      <c r="CJ23" s="102">
        <f t="shared" ref="CJ23" si="274">SUM(CK23:CO23)</f>
        <v>0</v>
      </c>
      <c r="CK23" s="103"/>
      <c r="CL23" s="103"/>
      <c r="CM23" s="103"/>
      <c r="CN23" s="103"/>
      <c r="CO23" s="103"/>
      <c r="CP23" s="107">
        <f t="shared" ref="CP23" si="275">CJ23*$H23</f>
        <v>0</v>
      </c>
      <c r="CQ23" s="102">
        <f t="shared" ref="CQ23" si="276">SUM(CR23:CV23)</f>
        <v>0</v>
      </c>
      <c r="CR23" s="103"/>
      <c r="CS23" s="103"/>
      <c r="CT23" s="103"/>
      <c r="CU23" s="103"/>
      <c r="CV23" s="103"/>
      <c r="CW23" s="107">
        <f t="shared" ref="CW23" si="277">CQ23*$H23</f>
        <v>0</v>
      </c>
      <c r="CX23" s="102">
        <f t="shared" ref="CX23" si="278">SUM(CY23:DC23)</f>
        <v>0</v>
      </c>
      <c r="CY23" s="103"/>
      <c r="CZ23" s="103"/>
      <c r="DA23" s="103"/>
      <c r="DB23" s="103"/>
      <c r="DC23" s="103"/>
      <c r="DD23" s="107">
        <f t="shared" ref="DD23" si="279">CX23*$H23</f>
        <v>0</v>
      </c>
      <c r="DE23" s="102">
        <f t="shared" ref="DE23" si="280">SUM(DF23:DJ23)</f>
        <v>0</v>
      </c>
      <c r="DF23" s="103"/>
      <c r="DG23" s="103"/>
      <c r="DH23" s="103"/>
      <c r="DI23" s="103"/>
      <c r="DJ23" s="103"/>
      <c r="DK23" s="107">
        <f t="shared" ref="DK23" si="281">DE23*$H23</f>
        <v>0</v>
      </c>
      <c r="DL23" s="102">
        <f t="shared" ref="DL23" si="282">SUM(DM23:DQ23)</f>
        <v>0</v>
      </c>
      <c r="DM23" s="103"/>
      <c r="DN23" s="103"/>
      <c r="DO23" s="103"/>
      <c r="DP23" s="103"/>
      <c r="DQ23" s="103"/>
      <c r="DR23" s="107">
        <f t="shared" ref="DR23" si="283">DL23*$H23</f>
        <v>0</v>
      </c>
      <c r="DS23" s="102">
        <f t="shared" ref="DS23" si="284">SUM(DT23:DX23)</f>
        <v>0</v>
      </c>
      <c r="DT23" s="103"/>
      <c r="DU23" s="103"/>
      <c r="DV23" s="103"/>
      <c r="DW23" s="103"/>
      <c r="DX23" s="103"/>
      <c r="DY23" s="107">
        <f t="shared" ref="DY23" si="285">DS23*$H23</f>
        <v>0</v>
      </c>
      <c r="DZ23" s="102">
        <f t="shared" ref="DZ23" si="286">SUM(EA23:EE23)</f>
        <v>0</v>
      </c>
      <c r="EA23" s="103"/>
      <c r="EB23" s="103"/>
      <c r="EC23" s="103"/>
      <c r="ED23" s="103"/>
      <c r="EE23" s="103"/>
      <c r="EF23" s="107">
        <f t="shared" ref="EF23" si="287">DZ23*$H23</f>
        <v>0</v>
      </c>
      <c r="EG23" s="104">
        <f t="shared" ref="EG23" si="288">1-EI23</f>
        <v>1</v>
      </c>
      <c r="EH23" s="107">
        <f t="shared" ref="EH23" si="289">H23-EJ23</f>
        <v>0</v>
      </c>
      <c r="EI23" s="104">
        <f t="shared" ref="EI23" si="290">SUM(CJ23,CC23,BV23,BO23,BH23,BA23,AT23,AM23,AF23,Y23,R23,K23,CQ23,CX23,DE23,DL23,DS23,DZ23)</f>
        <v>0</v>
      </c>
      <c r="EJ23" s="100">
        <f t="shared" ref="EJ23:EJ26" si="291">SUM(CP23,CI23,CB23,BU23,BN23,BG23,AZ23,AS23,AL23,AE23,X23,Q23,CW23,DD23,DK23,DR23,DY23,EF23)</f>
        <v>0</v>
      </c>
      <c r="EM23" s="101"/>
    </row>
    <row r="24" spans="1:143" s="23" customFormat="1" ht="14.1" customHeight="1" thickBot="1" x14ac:dyDescent="0.25">
      <c r="A24" s="197">
        <v>2</v>
      </c>
      <c r="B24" s="198"/>
      <c r="C24" s="217"/>
      <c r="D24" s="218" t="s">
        <v>68</v>
      </c>
      <c r="E24" s="201">
        <f>ROUND(SUM(E25,E29),2)</f>
        <v>0</v>
      </c>
      <c r="F24" s="201"/>
      <c r="G24" s="201"/>
      <c r="H24" s="37"/>
      <c r="I24" s="18" t="e">
        <f>E24/$G$38</f>
        <v>#DIV/0!</v>
      </c>
      <c r="J24" s="32" t="e">
        <f t="shared" si="251"/>
        <v>#DIV/0!</v>
      </c>
      <c r="K24" s="109" t="e">
        <f>ROUND(Q24/$E24,4)</f>
        <v>#DIV/0!</v>
      </c>
      <c r="L24" s="110" t="e">
        <f>SUMPRODUCT(L26:L31,$H26:$H31)/$E24</f>
        <v>#DIV/0!</v>
      </c>
      <c r="M24" s="110" t="e">
        <f>SUMPRODUCT(M26:M31,$H26:$H31)/$E24</f>
        <v>#DIV/0!</v>
      </c>
      <c r="N24" s="110" t="e">
        <f>SUMPRODUCT(N26:N31,$H26:$H31)/$E24</f>
        <v>#DIV/0!</v>
      </c>
      <c r="O24" s="110" t="e">
        <f>SUMPRODUCT(O26:O31,$H26:$H31)/$E24</f>
        <v>#DIV/0!</v>
      </c>
      <c r="P24" s="110" t="e">
        <f>SUMPRODUCT(P26:P31,$H26:$H31)/$E24</f>
        <v>#DIV/0!</v>
      </c>
      <c r="Q24" s="111">
        <f>SUM(Q26:Q31)</f>
        <v>0</v>
      </c>
      <c r="R24" s="95" t="e">
        <f>ROUND(X24/$E24,4)</f>
        <v>#DIV/0!</v>
      </c>
      <c r="S24" s="110" t="e">
        <f>SUMPRODUCT(S26:S31,$H26:$H31)/$E24</f>
        <v>#DIV/0!</v>
      </c>
      <c r="T24" s="110" t="e">
        <f>SUMPRODUCT(T26:T31,$H26:$H31)/$E24</f>
        <v>#DIV/0!</v>
      </c>
      <c r="U24" s="110" t="e">
        <f>SUMPRODUCT(U26:U31,$H26:$H31)/$E24</f>
        <v>#DIV/0!</v>
      </c>
      <c r="V24" s="110" t="e">
        <f>SUMPRODUCT(V26:V31,$H26:$H31)/$E24</f>
        <v>#DIV/0!</v>
      </c>
      <c r="W24" s="110" t="e">
        <f>SUMPRODUCT(W26:W31,$H26:$H31)/$E24</f>
        <v>#DIV/0!</v>
      </c>
      <c r="X24" s="112">
        <f>SUM(X26:X31)</f>
        <v>0</v>
      </c>
      <c r="Y24" s="95" t="e">
        <f>ROUND(AE24/$E24,4)</f>
        <v>#DIV/0!</v>
      </c>
      <c r="Z24" s="110" t="e">
        <f>SUMPRODUCT(Z26:Z31,$H26:$H31)/$E24</f>
        <v>#DIV/0!</v>
      </c>
      <c r="AA24" s="110" t="e">
        <f>SUMPRODUCT(AA26:AA31,$H26:$H31)/$E24</f>
        <v>#DIV/0!</v>
      </c>
      <c r="AB24" s="110" t="e">
        <f>SUMPRODUCT(AB26:AB31,$H26:$H31)/$E24</f>
        <v>#DIV/0!</v>
      </c>
      <c r="AC24" s="110" t="e">
        <f>SUMPRODUCT(AC26:AC31,$H26:$H31)/$E24</f>
        <v>#DIV/0!</v>
      </c>
      <c r="AD24" s="110" t="e">
        <f>SUMPRODUCT(AD26:AD31,$H26:$H31)/$E24</f>
        <v>#DIV/0!</v>
      </c>
      <c r="AE24" s="112">
        <f>SUM(AE26:AE31)</f>
        <v>0</v>
      </c>
      <c r="AF24" s="96" t="e">
        <f>ROUND(AL24/$E24,4)</f>
        <v>#DIV/0!</v>
      </c>
      <c r="AG24" s="110" t="e">
        <f>SUMPRODUCT(AG26:AG31,$H26:$H31)/$E24</f>
        <v>#DIV/0!</v>
      </c>
      <c r="AH24" s="110" t="e">
        <f>SUMPRODUCT(AH26:AH31,$H26:$H31)/$E24</f>
        <v>#DIV/0!</v>
      </c>
      <c r="AI24" s="110" t="e">
        <f>SUMPRODUCT(AI26:AI31,$H26:$H31)/$E24</f>
        <v>#DIV/0!</v>
      </c>
      <c r="AJ24" s="110" t="e">
        <f>SUMPRODUCT(AJ26:AJ31,$H26:$H31)/$E24</f>
        <v>#DIV/0!</v>
      </c>
      <c r="AK24" s="110" t="e">
        <f>SUMPRODUCT(AK26:AK31,$H26:$H31)/$E24</f>
        <v>#DIV/0!</v>
      </c>
      <c r="AL24" s="112">
        <f>SUM(AL26:AL31)</f>
        <v>0</v>
      </c>
      <c r="AM24" s="96" t="e">
        <f>ROUND(AS24/$E24,4)</f>
        <v>#DIV/0!</v>
      </c>
      <c r="AN24" s="110" t="e">
        <f>SUMPRODUCT(AN26:AN31,$H26:$H31)/$E24</f>
        <v>#DIV/0!</v>
      </c>
      <c r="AO24" s="110" t="e">
        <f>SUMPRODUCT(AO26:AO31,$H26:$H31)/$E24</f>
        <v>#DIV/0!</v>
      </c>
      <c r="AP24" s="110" t="e">
        <f>SUMPRODUCT(AP26:AP31,$H26:$H31)/$E24</f>
        <v>#DIV/0!</v>
      </c>
      <c r="AQ24" s="110" t="e">
        <f>SUMPRODUCT(AQ26:AQ31,$H26:$H31)/$E24</f>
        <v>#DIV/0!</v>
      </c>
      <c r="AR24" s="110" t="e">
        <f>SUMPRODUCT(AR26:AR31,$H26:$H31)/$E24</f>
        <v>#DIV/0!</v>
      </c>
      <c r="AS24" s="112">
        <f>SUM(AS26:AS31)</f>
        <v>0</v>
      </c>
      <c r="AT24" s="96" t="e">
        <f>ROUND(AZ24/$E24,4)</f>
        <v>#DIV/0!</v>
      </c>
      <c r="AU24" s="110" t="e">
        <f>SUMPRODUCT(AU26:AU31,$H26:$H31)/$E24</f>
        <v>#DIV/0!</v>
      </c>
      <c r="AV24" s="110" t="e">
        <f>SUMPRODUCT(AV26:AV31,$H26:$H31)/$E24</f>
        <v>#DIV/0!</v>
      </c>
      <c r="AW24" s="110" t="e">
        <f>SUMPRODUCT(AW26:AW31,$H26:$H31)/$E24</f>
        <v>#DIV/0!</v>
      </c>
      <c r="AX24" s="110" t="e">
        <f>SUMPRODUCT(AX26:AX31,$H26:$H31)/$E24</f>
        <v>#DIV/0!</v>
      </c>
      <c r="AY24" s="110" t="e">
        <f>SUMPRODUCT(AY26:AY31,$H26:$H31)/$E24</f>
        <v>#DIV/0!</v>
      </c>
      <c r="AZ24" s="112">
        <f>SUM(AZ26:AZ31)</f>
        <v>0</v>
      </c>
      <c r="BA24" s="96" t="e">
        <f>ROUND(BG24/$E24,4)</f>
        <v>#DIV/0!</v>
      </c>
      <c r="BB24" s="110" t="e">
        <f>SUMPRODUCT(BB26:BB31,$H26:$H31)/$E24</f>
        <v>#DIV/0!</v>
      </c>
      <c r="BC24" s="110" t="e">
        <f>SUMPRODUCT(BC26:BC31,$H26:$H31)/$E24</f>
        <v>#DIV/0!</v>
      </c>
      <c r="BD24" s="110" t="e">
        <f>SUMPRODUCT(BD26:BD31,$H26:$H31)/$E24</f>
        <v>#DIV/0!</v>
      </c>
      <c r="BE24" s="110" t="e">
        <f>SUMPRODUCT(BE26:BE31,$H26:$H31)/$E24</f>
        <v>#DIV/0!</v>
      </c>
      <c r="BF24" s="110" t="e">
        <f>SUMPRODUCT(BF26:BF31,$H26:$H31)/$E24</f>
        <v>#DIV/0!</v>
      </c>
      <c r="BG24" s="112">
        <f>SUM(BG26:BG31)</f>
        <v>0</v>
      </c>
      <c r="BH24" s="96" t="e">
        <f>ROUND(BN24/$E24,4)</f>
        <v>#DIV/0!</v>
      </c>
      <c r="BI24" s="110" t="e">
        <f>SUMPRODUCT(BI26:BI31,$H26:$H31)/$E24</f>
        <v>#DIV/0!</v>
      </c>
      <c r="BJ24" s="110" t="e">
        <f>SUMPRODUCT(BJ26:BJ31,$H26:$H31)/$E24</f>
        <v>#DIV/0!</v>
      </c>
      <c r="BK24" s="110" t="e">
        <f>SUMPRODUCT(BK26:BK31,$H26:$H31)/$E24</f>
        <v>#DIV/0!</v>
      </c>
      <c r="BL24" s="110" t="e">
        <f>SUMPRODUCT(BL26:BL31,$H26:$H31)/$E24</f>
        <v>#DIV/0!</v>
      </c>
      <c r="BM24" s="110" t="e">
        <f>SUMPRODUCT(BM26:BM31,$H26:$H31)/$E24</f>
        <v>#DIV/0!</v>
      </c>
      <c r="BN24" s="112">
        <f>SUM(BN26:BN31)</f>
        <v>0</v>
      </c>
      <c r="BO24" s="96" t="e">
        <f>ROUND(BU24/$E24,4)</f>
        <v>#DIV/0!</v>
      </c>
      <c r="BP24" s="110" t="e">
        <f>SUMPRODUCT(BP26:BP31,$H26:$H31)/$E24</f>
        <v>#DIV/0!</v>
      </c>
      <c r="BQ24" s="110" t="e">
        <f>SUMPRODUCT(BQ26:BQ31,$H26:$H31)/$E24</f>
        <v>#DIV/0!</v>
      </c>
      <c r="BR24" s="110" t="e">
        <f>SUMPRODUCT(BR26:BR31,$H26:$H31)/$E24</f>
        <v>#DIV/0!</v>
      </c>
      <c r="BS24" s="110" t="e">
        <f>SUMPRODUCT(BS26:BS31,$H26:$H31)/$E24</f>
        <v>#DIV/0!</v>
      </c>
      <c r="BT24" s="110" t="e">
        <f>SUMPRODUCT(BT26:BT31,$H26:$H31)/$E24</f>
        <v>#DIV/0!</v>
      </c>
      <c r="BU24" s="112">
        <f>SUM(BU26:BU31)</f>
        <v>0</v>
      </c>
      <c r="BV24" s="96" t="e">
        <f>ROUND(CB24/$E24,4)</f>
        <v>#DIV/0!</v>
      </c>
      <c r="BW24" s="110" t="e">
        <f>SUMPRODUCT(BW26:BW31,$H26:$H31)/$E24</f>
        <v>#DIV/0!</v>
      </c>
      <c r="BX24" s="110" t="e">
        <f>SUMPRODUCT(BX26:BX31,$H26:$H31)/$E24</f>
        <v>#DIV/0!</v>
      </c>
      <c r="BY24" s="110" t="e">
        <f>SUMPRODUCT(BY26:BY31,$H26:$H31)/$E24</f>
        <v>#DIV/0!</v>
      </c>
      <c r="BZ24" s="110" t="e">
        <f>SUMPRODUCT(BZ26:BZ31,$H26:$H31)/$E24</f>
        <v>#DIV/0!</v>
      </c>
      <c r="CA24" s="110" t="e">
        <f>SUMPRODUCT(CA26:CA31,$H26:$H31)/$E24</f>
        <v>#DIV/0!</v>
      </c>
      <c r="CB24" s="112">
        <f>SUM(CB26:CB31)</f>
        <v>0</v>
      </c>
      <c r="CC24" s="96" t="e">
        <f>ROUND(CI24/$E24,4)</f>
        <v>#DIV/0!</v>
      </c>
      <c r="CD24" s="110" t="e">
        <f>SUMPRODUCT(CD26:CD31,$H26:$H31)/$E24</f>
        <v>#DIV/0!</v>
      </c>
      <c r="CE24" s="110" t="e">
        <f>SUMPRODUCT(CE26:CE31,$H26:$H31)/$E24</f>
        <v>#DIV/0!</v>
      </c>
      <c r="CF24" s="110" t="e">
        <f>SUMPRODUCT(CF26:CF31,$H26:$H31)/$E24</f>
        <v>#DIV/0!</v>
      </c>
      <c r="CG24" s="110" t="e">
        <f>SUMPRODUCT(CG26:CG31,$H26:$H31)/$E24</f>
        <v>#DIV/0!</v>
      </c>
      <c r="CH24" s="110" t="e">
        <f>SUMPRODUCT(CH26:CH31,$H26:$H31)/$E24</f>
        <v>#DIV/0!</v>
      </c>
      <c r="CI24" s="112">
        <f>SUM(CI26:CI31)</f>
        <v>0</v>
      </c>
      <c r="CJ24" s="96" t="e">
        <f>ROUND(CP24/$E24,4)</f>
        <v>#DIV/0!</v>
      </c>
      <c r="CK24" s="110" t="e">
        <f>SUMPRODUCT(CK26:CK31,$H26:$H31)/$E24</f>
        <v>#DIV/0!</v>
      </c>
      <c r="CL24" s="110" t="e">
        <f>SUMPRODUCT(CL26:CL31,$H26:$H31)/$E24</f>
        <v>#DIV/0!</v>
      </c>
      <c r="CM24" s="110" t="e">
        <f>SUMPRODUCT(CM26:CM31,$H26:$H31)/$E24</f>
        <v>#DIV/0!</v>
      </c>
      <c r="CN24" s="110" t="e">
        <f>SUMPRODUCT(CN26:CN31,$H26:$H31)/$E24</f>
        <v>#DIV/0!</v>
      </c>
      <c r="CO24" s="110" t="e">
        <f>SUMPRODUCT(CO26:CO31,$H26:$H31)/$E24</f>
        <v>#DIV/0!</v>
      </c>
      <c r="CP24" s="112">
        <f>SUM(CP26:CP31)</f>
        <v>0</v>
      </c>
      <c r="CQ24" s="96" t="e">
        <f>ROUND(CW24/$E24,4)</f>
        <v>#DIV/0!</v>
      </c>
      <c r="CR24" s="110" t="e">
        <f>SUMPRODUCT(CR26:CR31,$H26:$H31)/$E24</f>
        <v>#DIV/0!</v>
      </c>
      <c r="CS24" s="110" t="e">
        <f>SUMPRODUCT(CS26:CS31,$H26:$H31)/$E24</f>
        <v>#DIV/0!</v>
      </c>
      <c r="CT24" s="110" t="e">
        <f>SUMPRODUCT(CT26:CT31,$H26:$H31)/$E24</f>
        <v>#DIV/0!</v>
      </c>
      <c r="CU24" s="110" t="e">
        <f>SUMPRODUCT(CU26:CU31,$H26:$H31)/$E24</f>
        <v>#DIV/0!</v>
      </c>
      <c r="CV24" s="110" t="e">
        <f>SUMPRODUCT(CV26:CV31,$H26:$H31)/$E24</f>
        <v>#DIV/0!</v>
      </c>
      <c r="CW24" s="112">
        <f>SUM(CW26:CW31)</f>
        <v>0</v>
      </c>
      <c r="CX24" s="96" t="e">
        <f>ROUND(DD24/$E24,4)</f>
        <v>#DIV/0!</v>
      </c>
      <c r="CY24" s="110" t="e">
        <f>SUMPRODUCT(CY26:CY31,$H26:$H31)/$E24</f>
        <v>#DIV/0!</v>
      </c>
      <c r="CZ24" s="110" t="e">
        <f>SUMPRODUCT(CZ26:CZ31,$H26:$H31)/$E24</f>
        <v>#DIV/0!</v>
      </c>
      <c r="DA24" s="110" t="e">
        <f>SUMPRODUCT(DA26:DA31,$H26:$H31)/$E24</f>
        <v>#DIV/0!</v>
      </c>
      <c r="DB24" s="110" t="e">
        <f>SUMPRODUCT(DB26:DB31,$H26:$H31)/$E24</f>
        <v>#DIV/0!</v>
      </c>
      <c r="DC24" s="110" t="e">
        <f>SUMPRODUCT(DC26:DC31,$H26:$H31)/$E24</f>
        <v>#DIV/0!</v>
      </c>
      <c r="DD24" s="112">
        <f>SUM(DD26:DD31)</f>
        <v>0</v>
      </c>
      <c r="DE24" s="96" t="e">
        <f>ROUND(DK24/$E24,4)</f>
        <v>#DIV/0!</v>
      </c>
      <c r="DF24" s="110" t="e">
        <f>SUMPRODUCT(DF26:DF31,$H26:$H31)/$E24</f>
        <v>#DIV/0!</v>
      </c>
      <c r="DG24" s="110" t="e">
        <f>SUMPRODUCT(DG26:DG31,$H26:$H31)/$E24</f>
        <v>#DIV/0!</v>
      </c>
      <c r="DH24" s="110" t="e">
        <f>SUMPRODUCT(DH26:DH31,$H26:$H31)/$E24</f>
        <v>#DIV/0!</v>
      </c>
      <c r="DI24" s="110" t="e">
        <f>SUMPRODUCT(DI26:DI31,$H26:$H31)/$E24</f>
        <v>#DIV/0!</v>
      </c>
      <c r="DJ24" s="110" t="e">
        <f>SUMPRODUCT(DJ26:DJ31,$H26:$H31)/$E24</f>
        <v>#DIV/0!</v>
      </c>
      <c r="DK24" s="112">
        <f>SUM(DK26:DK31)</f>
        <v>0</v>
      </c>
      <c r="DL24" s="96" t="e">
        <f>ROUND(DR24/$E24,4)</f>
        <v>#DIV/0!</v>
      </c>
      <c r="DM24" s="110" t="e">
        <f>SUMPRODUCT(DM26:DM31,$H26:$H31)/$E24</f>
        <v>#DIV/0!</v>
      </c>
      <c r="DN24" s="110" t="e">
        <f>SUMPRODUCT(DN26:DN31,$H26:$H31)/$E24</f>
        <v>#DIV/0!</v>
      </c>
      <c r="DO24" s="110" t="e">
        <f>SUMPRODUCT(DO26:DO31,$H26:$H31)/$E24</f>
        <v>#DIV/0!</v>
      </c>
      <c r="DP24" s="110" t="e">
        <f>SUMPRODUCT(DP26:DP31,$H26:$H31)/$E24</f>
        <v>#DIV/0!</v>
      </c>
      <c r="DQ24" s="110" t="e">
        <f>SUMPRODUCT(DQ26:DQ31,$H26:$H31)/$E24</f>
        <v>#DIV/0!</v>
      </c>
      <c r="DR24" s="112">
        <f>SUM(DR26:DR31)</f>
        <v>0</v>
      </c>
      <c r="DS24" s="96" t="e">
        <f>ROUND(DY24/$E24,4)</f>
        <v>#DIV/0!</v>
      </c>
      <c r="DT24" s="110" t="e">
        <f>SUMPRODUCT(DT26:DT31,$H26:$H31)/$E24</f>
        <v>#DIV/0!</v>
      </c>
      <c r="DU24" s="110" t="e">
        <f>SUMPRODUCT(DU26:DU31,$H26:$H31)/$E24</f>
        <v>#DIV/0!</v>
      </c>
      <c r="DV24" s="110" t="e">
        <f>SUMPRODUCT(DV26:DV31,$H26:$H31)/$E24</f>
        <v>#DIV/0!</v>
      </c>
      <c r="DW24" s="110" t="e">
        <f>SUMPRODUCT(DW26:DW31,$H26:$H31)/$E24</f>
        <v>#DIV/0!</v>
      </c>
      <c r="DX24" s="110" t="e">
        <f>SUMPRODUCT(DX26:DX31,$H26:$H31)/$E24</f>
        <v>#DIV/0!</v>
      </c>
      <c r="DY24" s="112">
        <f>SUM(DY26:DY31)</f>
        <v>0</v>
      </c>
      <c r="DZ24" s="96" t="e">
        <f>ROUND(EF24/$E24,4)</f>
        <v>#DIV/0!</v>
      </c>
      <c r="EA24" s="110" t="e">
        <f>SUMPRODUCT(EA26:EA31,$H26:$H31)/$E24</f>
        <v>#DIV/0!</v>
      </c>
      <c r="EB24" s="110" t="e">
        <f>SUMPRODUCT(EB26:EB31,$H26:$H31)/$E24</f>
        <v>#DIV/0!</v>
      </c>
      <c r="EC24" s="110" t="e">
        <f>SUMPRODUCT(EC26:EC31,$H26:$H31)/$E24</f>
        <v>#DIV/0!</v>
      </c>
      <c r="ED24" s="110" t="e">
        <f>SUMPRODUCT(ED26:ED31,$H26:$H31)/$E24</f>
        <v>#DIV/0!</v>
      </c>
      <c r="EE24" s="110" t="e">
        <f>SUMPRODUCT(EE26:EE31,$H26:$H31)/$E24</f>
        <v>#DIV/0!</v>
      </c>
      <c r="EF24" s="112">
        <f>SUM(EF26:EF31)</f>
        <v>0</v>
      </c>
      <c r="EG24" s="97" t="e">
        <f>ROUND(EH24/E24,4)</f>
        <v>#DIV/0!</v>
      </c>
      <c r="EH24" s="113">
        <f>E24-EJ24</f>
        <v>0</v>
      </c>
      <c r="EI24" s="97" t="e">
        <f>ROUND(EJ24/E24,4)</f>
        <v>#DIV/0!</v>
      </c>
      <c r="EJ24" s="100">
        <f t="shared" si="291"/>
        <v>0</v>
      </c>
      <c r="EM24" s="101"/>
    </row>
    <row r="25" spans="1:143" s="23" customFormat="1" ht="12" customHeight="1" outlineLevel="1" x14ac:dyDescent="0.2">
      <c r="A25" s="219" t="s">
        <v>24</v>
      </c>
      <c r="B25" s="220"/>
      <c r="C25" s="221"/>
      <c r="D25" s="222" t="s">
        <v>66</v>
      </c>
      <c r="E25" s="35">
        <f>SUM(H26:H28)</f>
        <v>0</v>
      </c>
      <c r="F25" s="35"/>
      <c r="G25" s="35"/>
      <c r="H25" s="35"/>
      <c r="I25" s="33" t="e">
        <f>E25/$G$38</f>
        <v>#DIV/0!</v>
      </c>
      <c r="J25" s="25">
        <f t="shared" si="251"/>
        <v>0</v>
      </c>
      <c r="K25" s="102"/>
      <c r="L25" s="114"/>
      <c r="M25" s="114"/>
      <c r="N25" s="114"/>
      <c r="O25" s="114"/>
      <c r="P25" s="114"/>
      <c r="Q25" s="107"/>
      <c r="R25" s="102"/>
      <c r="S25" s="114"/>
      <c r="T25" s="114"/>
      <c r="U25" s="114"/>
      <c r="V25" s="114"/>
      <c r="W25" s="114"/>
      <c r="X25" s="107"/>
      <c r="Y25" s="102"/>
      <c r="Z25" s="114"/>
      <c r="AA25" s="114"/>
      <c r="AB25" s="114"/>
      <c r="AC25" s="114"/>
      <c r="AD25" s="114"/>
      <c r="AE25" s="107"/>
      <c r="AF25" s="102"/>
      <c r="AG25" s="114"/>
      <c r="AH25" s="114"/>
      <c r="AI25" s="114"/>
      <c r="AJ25" s="114"/>
      <c r="AK25" s="114"/>
      <c r="AL25" s="107"/>
      <c r="AM25" s="102"/>
      <c r="AN25" s="114"/>
      <c r="AO25" s="114"/>
      <c r="AP25" s="114"/>
      <c r="AQ25" s="114"/>
      <c r="AR25" s="114"/>
      <c r="AS25" s="107"/>
      <c r="AT25" s="102"/>
      <c r="AU25" s="114"/>
      <c r="AV25" s="114"/>
      <c r="AW25" s="114"/>
      <c r="AX25" s="114"/>
      <c r="AY25" s="114"/>
      <c r="AZ25" s="107"/>
      <c r="BA25" s="102"/>
      <c r="BB25" s="114"/>
      <c r="BC25" s="114"/>
      <c r="BD25" s="114"/>
      <c r="BE25" s="114"/>
      <c r="BF25" s="114"/>
      <c r="BG25" s="107"/>
      <c r="BH25" s="102"/>
      <c r="BI25" s="114"/>
      <c r="BJ25" s="114"/>
      <c r="BK25" s="114"/>
      <c r="BL25" s="114"/>
      <c r="BM25" s="114"/>
      <c r="BN25" s="107"/>
      <c r="BO25" s="102"/>
      <c r="BP25" s="114"/>
      <c r="BQ25" s="114"/>
      <c r="BR25" s="114"/>
      <c r="BS25" s="114"/>
      <c r="BT25" s="114"/>
      <c r="BU25" s="107"/>
      <c r="BV25" s="102"/>
      <c r="BW25" s="114"/>
      <c r="BX25" s="114"/>
      <c r="BY25" s="114"/>
      <c r="BZ25" s="114"/>
      <c r="CA25" s="114"/>
      <c r="CB25" s="107"/>
      <c r="CC25" s="102"/>
      <c r="CD25" s="114"/>
      <c r="CE25" s="114"/>
      <c r="CF25" s="114"/>
      <c r="CG25" s="114"/>
      <c r="CH25" s="114"/>
      <c r="CI25" s="107"/>
      <c r="CJ25" s="102"/>
      <c r="CK25" s="114"/>
      <c r="CL25" s="114"/>
      <c r="CM25" s="114"/>
      <c r="CN25" s="114"/>
      <c r="CO25" s="114"/>
      <c r="CP25" s="107"/>
      <c r="CQ25" s="102"/>
      <c r="CR25" s="114"/>
      <c r="CS25" s="114"/>
      <c r="CT25" s="114"/>
      <c r="CU25" s="114"/>
      <c r="CV25" s="114"/>
      <c r="CW25" s="107"/>
      <c r="CX25" s="102"/>
      <c r="CY25" s="114"/>
      <c r="CZ25" s="114"/>
      <c r="DA25" s="114"/>
      <c r="DB25" s="114"/>
      <c r="DC25" s="114"/>
      <c r="DD25" s="107"/>
      <c r="DE25" s="102"/>
      <c r="DF25" s="114"/>
      <c r="DG25" s="114"/>
      <c r="DH25" s="114"/>
      <c r="DI25" s="114"/>
      <c r="DJ25" s="114"/>
      <c r="DK25" s="107"/>
      <c r="DL25" s="102"/>
      <c r="DM25" s="114"/>
      <c r="DN25" s="114"/>
      <c r="DO25" s="114"/>
      <c r="DP25" s="114"/>
      <c r="DQ25" s="114"/>
      <c r="DR25" s="107"/>
      <c r="DS25" s="102"/>
      <c r="DT25" s="114"/>
      <c r="DU25" s="114"/>
      <c r="DV25" s="114"/>
      <c r="DW25" s="114"/>
      <c r="DX25" s="114"/>
      <c r="DY25" s="107"/>
      <c r="DZ25" s="102"/>
      <c r="EA25" s="114"/>
      <c r="EB25" s="114"/>
      <c r="EC25" s="114"/>
      <c r="ED25" s="114"/>
      <c r="EE25" s="114"/>
      <c r="EF25" s="107"/>
      <c r="EG25" s="104"/>
      <c r="EH25" s="107"/>
      <c r="EI25" s="104">
        <f>SUM(CJ25,CC25,BV25,BO25,BH25,BA25,AT25,AM25,AF25,Y25,R25,K25,CQ25,CX25,DE25,DL25,DS25,DZ25)</f>
        <v>0</v>
      </c>
      <c r="EJ25" s="100">
        <f t="shared" si="291"/>
        <v>0</v>
      </c>
      <c r="EM25" s="101"/>
    </row>
    <row r="26" spans="1:143" ht="12" customHeight="1" outlineLevel="1" x14ac:dyDescent="0.2">
      <c r="A26" s="214" t="s">
        <v>25</v>
      </c>
      <c r="B26" s="215">
        <v>170132</v>
      </c>
      <c r="C26" s="207" t="s">
        <v>58</v>
      </c>
      <c r="D26" s="208" t="s">
        <v>67</v>
      </c>
      <c r="E26" s="209" t="s">
        <v>21</v>
      </c>
      <c r="F26" s="212">
        <v>1887</v>
      </c>
      <c r="G26" s="108"/>
      <c r="H26" s="224">
        <f t="shared" ref="H26" si="292">ROUND(IFERROR(F26*G26," - "),2)</f>
        <v>0</v>
      </c>
      <c r="I26" s="226" t="e">
        <f>H26/$G$38</f>
        <v>#DIV/0!</v>
      </c>
      <c r="J26" s="25">
        <f t="shared" si="251"/>
        <v>1</v>
      </c>
      <c r="K26" s="102">
        <f t="shared" ref="K26" si="293">SUM(L26:P26)</f>
        <v>0</v>
      </c>
      <c r="L26" s="103"/>
      <c r="M26" s="103"/>
      <c r="N26" s="103"/>
      <c r="O26" s="103"/>
      <c r="P26" s="103"/>
      <c r="Q26" s="105">
        <f t="shared" ref="Q26" si="294">K26*$H26</f>
        <v>0</v>
      </c>
      <c r="R26" s="106">
        <f t="shared" ref="R26" si="295">SUM(S26:W26)</f>
        <v>0</v>
      </c>
      <c r="S26" s="103"/>
      <c r="T26" s="103"/>
      <c r="U26" s="103"/>
      <c r="V26" s="103"/>
      <c r="W26" s="103"/>
      <c r="X26" s="107">
        <f t="shared" ref="X26" si="296">R26*$H26</f>
        <v>0</v>
      </c>
      <c r="Y26" s="102">
        <f t="shared" ref="Y26" si="297">SUM(Z26:AD26)</f>
        <v>0</v>
      </c>
      <c r="Z26" s="103"/>
      <c r="AA26" s="103"/>
      <c r="AB26" s="103"/>
      <c r="AC26" s="103"/>
      <c r="AD26" s="103"/>
      <c r="AE26" s="107">
        <f t="shared" ref="AE26" si="298">Y26*$H26</f>
        <v>0</v>
      </c>
      <c r="AF26" s="102">
        <f t="shared" ref="AF26" si="299">SUM(AG26:AK26)</f>
        <v>0</v>
      </c>
      <c r="AG26" s="103"/>
      <c r="AH26" s="103"/>
      <c r="AI26" s="103"/>
      <c r="AJ26" s="103"/>
      <c r="AK26" s="103"/>
      <c r="AL26" s="107">
        <f t="shared" ref="AL26" si="300">AF26*$H26</f>
        <v>0</v>
      </c>
      <c r="AM26" s="102">
        <f t="shared" ref="AM26" si="301">SUM(AN26:AR26)</f>
        <v>0</v>
      </c>
      <c r="AN26" s="103"/>
      <c r="AO26" s="103"/>
      <c r="AP26" s="103"/>
      <c r="AQ26" s="103"/>
      <c r="AR26" s="103"/>
      <c r="AS26" s="107">
        <f t="shared" ref="AS26" si="302">AM26*$H26</f>
        <v>0</v>
      </c>
      <c r="AT26" s="102">
        <f t="shared" ref="AT26" si="303">SUM(AU26:AY26)</f>
        <v>0</v>
      </c>
      <c r="AU26" s="103"/>
      <c r="AV26" s="103"/>
      <c r="AW26" s="103"/>
      <c r="AX26" s="103"/>
      <c r="AY26" s="103"/>
      <c r="AZ26" s="107">
        <f t="shared" ref="AZ26" si="304">AT26*$H26</f>
        <v>0</v>
      </c>
      <c r="BA26" s="102">
        <f t="shared" ref="BA26" si="305">SUM(BB26:BF26)</f>
        <v>0</v>
      </c>
      <c r="BB26" s="103"/>
      <c r="BC26" s="103"/>
      <c r="BD26" s="103"/>
      <c r="BE26" s="103"/>
      <c r="BF26" s="103"/>
      <c r="BG26" s="107">
        <f t="shared" ref="BG26" si="306">BA26*$H26</f>
        <v>0</v>
      </c>
      <c r="BH26" s="102">
        <f t="shared" ref="BH26" si="307">SUM(BI26:BM26)</f>
        <v>0</v>
      </c>
      <c r="BI26" s="103"/>
      <c r="BJ26" s="103"/>
      <c r="BK26" s="103"/>
      <c r="BL26" s="103"/>
      <c r="BM26" s="103"/>
      <c r="BN26" s="107">
        <f t="shared" ref="BN26" si="308">BH26*$H26</f>
        <v>0</v>
      </c>
      <c r="BO26" s="102">
        <f t="shared" ref="BO26" si="309">SUM(BP26:BT26)</f>
        <v>0</v>
      </c>
      <c r="BP26" s="103"/>
      <c r="BQ26" s="103"/>
      <c r="BR26" s="103"/>
      <c r="BS26" s="103"/>
      <c r="BT26" s="103"/>
      <c r="BU26" s="107">
        <f t="shared" ref="BU26" si="310">BO26*$H26</f>
        <v>0</v>
      </c>
      <c r="BV26" s="102">
        <f t="shared" ref="BV26" si="311">SUM(BW26:CA26)</f>
        <v>0</v>
      </c>
      <c r="BW26" s="103"/>
      <c r="BX26" s="103"/>
      <c r="BY26" s="103"/>
      <c r="BZ26" s="103"/>
      <c r="CA26" s="103"/>
      <c r="CB26" s="107">
        <f t="shared" ref="CB26" si="312">BV26*$H26</f>
        <v>0</v>
      </c>
      <c r="CC26" s="102">
        <f t="shared" ref="CC26" si="313">SUM(CD26:CH26)</f>
        <v>0</v>
      </c>
      <c r="CD26" s="103"/>
      <c r="CE26" s="103"/>
      <c r="CF26" s="103"/>
      <c r="CG26" s="103"/>
      <c r="CH26" s="103"/>
      <c r="CI26" s="107">
        <f t="shared" ref="CI26" si="314">CC26*$H26</f>
        <v>0</v>
      </c>
      <c r="CJ26" s="102">
        <f t="shared" ref="CJ26" si="315">SUM(CK26:CO26)</f>
        <v>0</v>
      </c>
      <c r="CK26" s="103"/>
      <c r="CL26" s="103"/>
      <c r="CM26" s="103"/>
      <c r="CN26" s="103"/>
      <c r="CO26" s="103"/>
      <c r="CP26" s="107">
        <f t="shared" ref="CP26" si="316">CJ26*$H26</f>
        <v>0</v>
      </c>
      <c r="CQ26" s="102">
        <f t="shared" ref="CQ26" si="317">SUM(CR26:CV26)</f>
        <v>0</v>
      </c>
      <c r="CR26" s="103"/>
      <c r="CS26" s="103"/>
      <c r="CT26" s="103"/>
      <c r="CU26" s="103"/>
      <c r="CV26" s="103"/>
      <c r="CW26" s="107">
        <f t="shared" ref="CW26" si="318">CQ26*$H26</f>
        <v>0</v>
      </c>
      <c r="CX26" s="102">
        <f t="shared" ref="CX26" si="319">SUM(CY26:DC26)</f>
        <v>0</v>
      </c>
      <c r="CY26" s="103"/>
      <c r="CZ26" s="103"/>
      <c r="DA26" s="103"/>
      <c r="DB26" s="103"/>
      <c r="DC26" s="103"/>
      <c r="DD26" s="107">
        <f t="shared" ref="DD26" si="320">CX26*$H26</f>
        <v>0</v>
      </c>
      <c r="DE26" s="102">
        <f t="shared" ref="DE26" si="321">SUM(DF26:DJ26)</f>
        <v>0</v>
      </c>
      <c r="DF26" s="103"/>
      <c r="DG26" s="103"/>
      <c r="DH26" s="103"/>
      <c r="DI26" s="103"/>
      <c r="DJ26" s="103"/>
      <c r="DK26" s="107">
        <f t="shared" ref="DK26" si="322">DE26*$H26</f>
        <v>0</v>
      </c>
      <c r="DL26" s="102">
        <f t="shared" ref="DL26" si="323">SUM(DM26:DQ26)</f>
        <v>0</v>
      </c>
      <c r="DM26" s="103"/>
      <c r="DN26" s="103"/>
      <c r="DO26" s="103"/>
      <c r="DP26" s="103"/>
      <c r="DQ26" s="103"/>
      <c r="DR26" s="107">
        <f t="shared" ref="DR26" si="324">DL26*$H26</f>
        <v>0</v>
      </c>
      <c r="DS26" s="102">
        <f t="shared" ref="DS26" si="325">SUM(DT26:DX26)</f>
        <v>0</v>
      </c>
      <c r="DT26" s="103"/>
      <c r="DU26" s="103"/>
      <c r="DV26" s="103"/>
      <c r="DW26" s="103"/>
      <c r="DX26" s="103"/>
      <c r="DY26" s="107">
        <f t="shared" ref="DY26" si="326">DS26*$H26</f>
        <v>0</v>
      </c>
      <c r="DZ26" s="102">
        <f t="shared" ref="DZ26" si="327">SUM(EA26:EE26)</f>
        <v>0</v>
      </c>
      <c r="EA26" s="103"/>
      <c r="EB26" s="103"/>
      <c r="EC26" s="103"/>
      <c r="ED26" s="103"/>
      <c r="EE26" s="103"/>
      <c r="EF26" s="107">
        <f t="shared" ref="EF26" si="328">DZ26*$H26</f>
        <v>0</v>
      </c>
      <c r="EG26" s="104">
        <f t="shared" ref="EG26" si="329">1-EI26</f>
        <v>1</v>
      </c>
      <c r="EH26" s="107">
        <f t="shared" ref="EH26" si="330">H26-EJ26</f>
        <v>0</v>
      </c>
      <c r="EI26" s="104">
        <f t="shared" ref="EI26:EI31" si="331">SUM(CJ26,CC26,BV26,BO26,BH26,BA26,AT26,AM26,AF26,Y26,R26,K26,CQ26,CX26,DE26,DL26,DS26,DZ26)</f>
        <v>0</v>
      </c>
      <c r="EJ26" s="100">
        <f t="shared" si="291"/>
        <v>0</v>
      </c>
      <c r="EM26" s="101"/>
    </row>
    <row r="27" spans="1:143" ht="12" customHeight="1" outlineLevel="1" x14ac:dyDescent="0.2">
      <c r="A27" s="214" t="s">
        <v>26</v>
      </c>
      <c r="B27" s="215">
        <v>170131</v>
      </c>
      <c r="C27" s="207" t="s">
        <v>58</v>
      </c>
      <c r="D27" s="208" t="s">
        <v>85</v>
      </c>
      <c r="E27" s="209" t="s">
        <v>21</v>
      </c>
      <c r="F27" s="212">
        <v>400</v>
      </c>
      <c r="G27" s="108"/>
      <c r="H27" s="224">
        <f t="shared" ref="H27" si="332">ROUND(IFERROR(F27*G27," - "),2)</f>
        <v>0</v>
      </c>
      <c r="I27" s="226" t="e">
        <f>H27/$G$38</f>
        <v>#DIV/0!</v>
      </c>
      <c r="J27" s="25">
        <f t="shared" ref="J27" si="333">EG27</f>
        <v>1</v>
      </c>
      <c r="K27" s="102">
        <f t="shared" ref="K27" si="334">SUM(L27:P27)</f>
        <v>0</v>
      </c>
      <c r="L27" s="103"/>
      <c r="M27" s="103"/>
      <c r="N27" s="103"/>
      <c r="O27" s="103"/>
      <c r="P27" s="103"/>
      <c r="Q27" s="105">
        <f t="shared" ref="Q27" si="335">K27*$H27</f>
        <v>0</v>
      </c>
      <c r="R27" s="106">
        <f t="shared" ref="R27" si="336">SUM(S27:W27)</f>
        <v>0</v>
      </c>
      <c r="S27" s="103"/>
      <c r="T27" s="103"/>
      <c r="U27" s="103"/>
      <c r="V27" s="103"/>
      <c r="W27" s="103"/>
      <c r="X27" s="107">
        <f t="shared" ref="X27" si="337">R27*$H27</f>
        <v>0</v>
      </c>
      <c r="Y27" s="102">
        <f t="shared" ref="Y27" si="338">SUM(Z27:AD27)</f>
        <v>0</v>
      </c>
      <c r="Z27" s="103"/>
      <c r="AA27" s="103"/>
      <c r="AB27" s="103"/>
      <c r="AC27" s="103"/>
      <c r="AD27" s="103"/>
      <c r="AE27" s="107">
        <f t="shared" ref="AE27" si="339">Y27*$H27</f>
        <v>0</v>
      </c>
      <c r="AF27" s="102">
        <f t="shared" ref="AF27" si="340">SUM(AG27:AK27)</f>
        <v>0</v>
      </c>
      <c r="AG27" s="103"/>
      <c r="AH27" s="103"/>
      <c r="AI27" s="103"/>
      <c r="AJ27" s="103"/>
      <c r="AK27" s="103"/>
      <c r="AL27" s="107">
        <f t="shared" ref="AL27" si="341">AF27*$H27</f>
        <v>0</v>
      </c>
      <c r="AM27" s="102">
        <f t="shared" ref="AM27" si="342">SUM(AN27:AR27)</f>
        <v>0</v>
      </c>
      <c r="AN27" s="103"/>
      <c r="AO27" s="103"/>
      <c r="AP27" s="103"/>
      <c r="AQ27" s="103"/>
      <c r="AR27" s="103"/>
      <c r="AS27" s="107">
        <f t="shared" ref="AS27" si="343">AM27*$H27</f>
        <v>0</v>
      </c>
      <c r="AT27" s="102">
        <f t="shared" ref="AT27" si="344">SUM(AU27:AY27)</f>
        <v>0</v>
      </c>
      <c r="AU27" s="103"/>
      <c r="AV27" s="103"/>
      <c r="AW27" s="103"/>
      <c r="AX27" s="103"/>
      <c r="AY27" s="103"/>
      <c r="AZ27" s="107">
        <f t="shared" ref="AZ27" si="345">AT27*$H27</f>
        <v>0</v>
      </c>
      <c r="BA27" s="102">
        <f t="shared" ref="BA27" si="346">SUM(BB27:BF27)</f>
        <v>0</v>
      </c>
      <c r="BB27" s="103"/>
      <c r="BC27" s="103"/>
      <c r="BD27" s="103"/>
      <c r="BE27" s="103"/>
      <c r="BF27" s="103"/>
      <c r="BG27" s="107">
        <f t="shared" ref="BG27" si="347">BA27*$H27</f>
        <v>0</v>
      </c>
      <c r="BH27" s="102">
        <f t="shared" ref="BH27" si="348">SUM(BI27:BM27)</f>
        <v>0</v>
      </c>
      <c r="BI27" s="103"/>
      <c r="BJ27" s="103"/>
      <c r="BK27" s="103"/>
      <c r="BL27" s="103"/>
      <c r="BM27" s="103"/>
      <c r="BN27" s="107">
        <f t="shared" ref="BN27" si="349">BH27*$H27</f>
        <v>0</v>
      </c>
      <c r="BO27" s="102">
        <f t="shared" ref="BO27" si="350">SUM(BP27:BT27)</f>
        <v>0</v>
      </c>
      <c r="BP27" s="103"/>
      <c r="BQ27" s="103"/>
      <c r="BR27" s="103"/>
      <c r="BS27" s="103"/>
      <c r="BT27" s="103"/>
      <c r="BU27" s="107">
        <f t="shared" ref="BU27" si="351">BO27*$H27</f>
        <v>0</v>
      </c>
      <c r="BV27" s="102">
        <f t="shared" ref="BV27" si="352">SUM(BW27:CA27)</f>
        <v>0</v>
      </c>
      <c r="BW27" s="103"/>
      <c r="BX27" s="103"/>
      <c r="BY27" s="103"/>
      <c r="BZ27" s="103"/>
      <c r="CA27" s="103"/>
      <c r="CB27" s="107">
        <f t="shared" ref="CB27" si="353">BV27*$H27</f>
        <v>0</v>
      </c>
      <c r="CC27" s="102">
        <f t="shared" ref="CC27" si="354">SUM(CD27:CH27)</f>
        <v>0</v>
      </c>
      <c r="CD27" s="103"/>
      <c r="CE27" s="103"/>
      <c r="CF27" s="103"/>
      <c r="CG27" s="103"/>
      <c r="CH27" s="103"/>
      <c r="CI27" s="107">
        <f t="shared" ref="CI27" si="355">CC27*$H27</f>
        <v>0</v>
      </c>
      <c r="CJ27" s="102">
        <f t="shared" ref="CJ27" si="356">SUM(CK27:CO27)</f>
        <v>0</v>
      </c>
      <c r="CK27" s="103"/>
      <c r="CL27" s="103"/>
      <c r="CM27" s="103"/>
      <c r="CN27" s="103"/>
      <c r="CO27" s="103"/>
      <c r="CP27" s="107">
        <f t="shared" ref="CP27" si="357">CJ27*$H27</f>
        <v>0</v>
      </c>
      <c r="CQ27" s="102">
        <f t="shared" ref="CQ27" si="358">SUM(CR27:CV27)</f>
        <v>0</v>
      </c>
      <c r="CR27" s="103"/>
      <c r="CS27" s="103"/>
      <c r="CT27" s="103"/>
      <c r="CU27" s="103"/>
      <c r="CV27" s="103"/>
      <c r="CW27" s="107">
        <f t="shared" ref="CW27" si="359">CQ27*$H27</f>
        <v>0</v>
      </c>
      <c r="CX27" s="102">
        <f t="shared" ref="CX27" si="360">SUM(CY27:DC27)</f>
        <v>0</v>
      </c>
      <c r="CY27" s="103"/>
      <c r="CZ27" s="103"/>
      <c r="DA27" s="103"/>
      <c r="DB27" s="103"/>
      <c r="DC27" s="103"/>
      <c r="DD27" s="107">
        <f t="shared" ref="DD27" si="361">CX27*$H27</f>
        <v>0</v>
      </c>
      <c r="DE27" s="102">
        <f t="shared" ref="DE27" si="362">SUM(DF27:DJ27)</f>
        <v>0</v>
      </c>
      <c r="DF27" s="103"/>
      <c r="DG27" s="103"/>
      <c r="DH27" s="103"/>
      <c r="DI27" s="103"/>
      <c r="DJ27" s="103"/>
      <c r="DK27" s="107">
        <f t="shared" ref="DK27" si="363">DE27*$H27</f>
        <v>0</v>
      </c>
      <c r="DL27" s="102">
        <f t="shared" ref="DL27" si="364">SUM(DM27:DQ27)</f>
        <v>0</v>
      </c>
      <c r="DM27" s="103"/>
      <c r="DN27" s="103"/>
      <c r="DO27" s="103"/>
      <c r="DP27" s="103"/>
      <c r="DQ27" s="103"/>
      <c r="DR27" s="107">
        <f t="shared" ref="DR27" si="365">DL27*$H27</f>
        <v>0</v>
      </c>
      <c r="DS27" s="102">
        <f t="shared" ref="DS27" si="366">SUM(DT27:DX27)</f>
        <v>0</v>
      </c>
      <c r="DT27" s="103"/>
      <c r="DU27" s="103"/>
      <c r="DV27" s="103"/>
      <c r="DW27" s="103"/>
      <c r="DX27" s="103"/>
      <c r="DY27" s="107">
        <f t="shared" ref="DY27" si="367">DS27*$H27</f>
        <v>0</v>
      </c>
      <c r="DZ27" s="102">
        <f t="shared" ref="DZ27" si="368">SUM(EA27:EE27)</f>
        <v>0</v>
      </c>
      <c r="EA27" s="103"/>
      <c r="EB27" s="103"/>
      <c r="EC27" s="103"/>
      <c r="ED27" s="103"/>
      <c r="EE27" s="103"/>
      <c r="EF27" s="107">
        <f t="shared" ref="EF27" si="369">DZ27*$H27</f>
        <v>0</v>
      </c>
      <c r="EG27" s="104">
        <f t="shared" ref="EG27" si="370">1-EI27</f>
        <v>1</v>
      </c>
      <c r="EH27" s="107">
        <f t="shared" ref="EH27" si="371">H27-EJ27</f>
        <v>0</v>
      </c>
      <c r="EI27" s="104">
        <f t="shared" ref="EI27" si="372">SUM(CJ27,CC27,BV27,BO27,BH27,BA27,AT27,AM27,AF27,Y27,R27,K27,CQ27,CX27,DE27,DL27,DS27,DZ27)</f>
        <v>0</v>
      </c>
      <c r="EJ27" s="100">
        <f t="shared" ref="EJ27" si="373">SUM(CP27,CI27,CB27,BU27,BN27,BG27,AZ27,AS27,AL27,AE27,X27,Q27,CW27,DD27,DK27,DR27,DY27,EF27)</f>
        <v>0</v>
      </c>
      <c r="EM27" s="101"/>
    </row>
    <row r="28" spans="1:143" ht="25.5" outlineLevel="1" x14ac:dyDescent="0.2">
      <c r="A28" s="214" t="s">
        <v>56</v>
      </c>
      <c r="B28" s="216">
        <v>170197</v>
      </c>
      <c r="C28" s="207" t="s">
        <v>58</v>
      </c>
      <c r="D28" s="223" t="s">
        <v>86</v>
      </c>
      <c r="E28" s="209" t="s">
        <v>51</v>
      </c>
      <c r="F28" s="212">
        <v>10</v>
      </c>
      <c r="G28" s="115"/>
      <c r="H28" s="227">
        <f>ROUND(IFERROR(F28*G28," - "),2)</f>
        <v>0</v>
      </c>
      <c r="I28" s="228" t="e">
        <f>H28/$G$38</f>
        <v>#DIV/0!</v>
      </c>
      <c r="J28" s="25">
        <f>EG28</f>
        <v>1</v>
      </c>
      <c r="K28" s="102">
        <f>SUM(L28:P28)</f>
        <v>0</v>
      </c>
      <c r="L28" s="103"/>
      <c r="M28" s="103"/>
      <c r="N28" s="103"/>
      <c r="O28" s="103"/>
      <c r="P28" s="103"/>
      <c r="Q28" s="105">
        <f>K28*$H28</f>
        <v>0</v>
      </c>
      <c r="R28" s="106">
        <f>SUM(S28:W28)</f>
        <v>0</v>
      </c>
      <c r="S28" s="103"/>
      <c r="T28" s="103"/>
      <c r="U28" s="103"/>
      <c r="V28" s="103"/>
      <c r="W28" s="103"/>
      <c r="X28" s="107">
        <f>R28*$H28</f>
        <v>0</v>
      </c>
      <c r="Y28" s="102">
        <f>SUM(Z28:AD28)</f>
        <v>0</v>
      </c>
      <c r="Z28" s="103"/>
      <c r="AA28" s="103"/>
      <c r="AB28" s="103"/>
      <c r="AC28" s="103"/>
      <c r="AD28" s="103"/>
      <c r="AE28" s="107">
        <f>Y28*$H28</f>
        <v>0</v>
      </c>
      <c r="AF28" s="102">
        <f>SUM(AG28:AK28)</f>
        <v>0</v>
      </c>
      <c r="AG28" s="103"/>
      <c r="AH28" s="103"/>
      <c r="AI28" s="103"/>
      <c r="AJ28" s="103"/>
      <c r="AK28" s="103"/>
      <c r="AL28" s="107">
        <f>AF28*$H28</f>
        <v>0</v>
      </c>
      <c r="AM28" s="102">
        <f>SUM(AN28:AR28)</f>
        <v>0</v>
      </c>
      <c r="AN28" s="103"/>
      <c r="AO28" s="103"/>
      <c r="AP28" s="103"/>
      <c r="AQ28" s="103"/>
      <c r="AR28" s="103"/>
      <c r="AS28" s="107">
        <f>AM28*$H28</f>
        <v>0</v>
      </c>
      <c r="AT28" s="102">
        <f>SUM(AU28:AY28)</f>
        <v>0</v>
      </c>
      <c r="AU28" s="103"/>
      <c r="AV28" s="103"/>
      <c r="AW28" s="103"/>
      <c r="AX28" s="103"/>
      <c r="AY28" s="103"/>
      <c r="AZ28" s="107">
        <f>AT28*$H28</f>
        <v>0</v>
      </c>
      <c r="BA28" s="102">
        <f>SUM(BB28:BF28)</f>
        <v>0</v>
      </c>
      <c r="BB28" s="103"/>
      <c r="BC28" s="103"/>
      <c r="BD28" s="103"/>
      <c r="BE28" s="103"/>
      <c r="BF28" s="103"/>
      <c r="BG28" s="107">
        <f>BA28*$H28</f>
        <v>0</v>
      </c>
      <c r="BH28" s="102">
        <f>SUM(BI28:BM28)</f>
        <v>0</v>
      </c>
      <c r="BI28" s="103"/>
      <c r="BJ28" s="103"/>
      <c r="BK28" s="103"/>
      <c r="BL28" s="103"/>
      <c r="BM28" s="103"/>
      <c r="BN28" s="107">
        <f>BH28*$H28</f>
        <v>0</v>
      </c>
      <c r="BO28" s="102">
        <f>SUM(BP28:BT28)</f>
        <v>0</v>
      </c>
      <c r="BP28" s="103"/>
      <c r="BQ28" s="103"/>
      <c r="BR28" s="103"/>
      <c r="BS28" s="103"/>
      <c r="BT28" s="103"/>
      <c r="BU28" s="107">
        <f>BO28*$H28</f>
        <v>0</v>
      </c>
      <c r="BV28" s="102">
        <f>SUM(BW28:CA28)</f>
        <v>0</v>
      </c>
      <c r="BW28" s="103"/>
      <c r="BX28" s="103"/>
      <c r="BY28" s="103"/>
      <c r="BZ28" s="103"/>
      <c r="CA28" s="103"/>
      <c r="CB28" s="107">
        <f>BV28*$H28</f>
        <v>0</v>
      </c>
      <c r="CC28" s="102">
        <f>SUM(CD28:CH28)</f>
        <v>0</v>
      </c>
      <c r="CD28" s="103"/>
      <c r="CE28" s="103"/>
      <c r="CF28" s="103"/>
      <c r="CG28" s="103"/>
      <c r="CH28" s="103"/>
      <c r="CI28" s="107">
        <f>CC28*$H28</f>
        <v>0</v>
      </c>
      <c r="CJ28" s="102">
        <f>SUM(CK28:CO28)</f>
        <v>0</v>
      </c>
      <c r="CK28" s="103"/>
      <c r="CL28" s="103"/>
      <c r="CM28" s="103"/>
      <c r="CN28" s="103"/>
      <c r="CO28" s="103"/>
      <c r="CP28" s="107">
        <f>CJ28*$H28</f>
        <v>0</v>
      </c>
      <c r="CQ28" s="102">
        <f>SUM(CR28:CV28)</f>
        <v>0</v>
      </c>
      <c r="CR28" s="103"/>
      <c r="CS28" s="103"/>
      <c r="CT28" s="103"/>
      <c r="CU28" s="103"/>
      <c r="CV28" s="103"/>
      <c r="CW28" s="107">
        <f>CQ28*$H28</f>
        <v>0</v>
      </c>
      <c r="CX28" s="102">
        <f>SUM(CY28:DC28)</f>
        <v>0</v>
      </c>
      <c r="CY28" s="103"/>
      <c r="CZ28" s="103"/>
      <c r="DA28" s="103"/>
      <c r="DB28" s="103"/>
      <c r="DC28" s="103"/>
      <c r="DD28" s="107">
        <f>CX28*$H28</f>
        <v>0</v>
      </c>
      <c r="DE28" s="102">
        <f>SUM(DF28:DJ28)</f>
        <v>0</v>
      </c>
      <c r="DF28" s="103"/>
      <c r="DG28" s="103"/>
      <c r="DH28" s="103"/>
      <c r="DI28" s="103"/>
      <c r="DJ28" s="103"/>
      <c r="DK28" s="107">
        <f>DE28*$H28</f>
        <v>0</v>
      </c>
      <c r="DL28" s="102">
        <f>SUM(DM28:DQ28)</f>
        <v>0</v>
      </c>
      <c r="DM28" s="103"/>
      <c r="DN28" s="103"/>
      <c r="DO28" s="103"/>
      <c r="DP28" s="103"/>
      <c r="DQ28" s="103"/>
      <c r="DR28" s="107">
        <f>DL28*$H28</f>
        <v>0</v>
      </c>
      <c r="DS28" s="102">
        <f>SUM(DT28:DX28)</f>
        <v>0</v>
      </c>
      <c r="DT28" s="103"/>
      <c r="DU28" s="103"/>
      <c r="DV28" s="103"/>
      <c r="DW28" s="103"/>
      <c r="DX28" s="103"/>
      <c r="DY28" s="107">
        <f>DS28*$H28</f>
        <v>0</v>
      </c>
      <c r="DZ28" s="102">
        <f>SUM(EA28:EE28)</f>
        <v>0</v>
      </c>
      <c r="EA28" s="103"/>
      <c r="EB28" s="103"/>
      <c r="EC28" s="103"/>
      <c r="ED28" s="103"/>
      <c r="EE28" s="103"/>
      <c r="EF28" s="107">
        <f>DZ28*$H28</f>
        <v>0</v>
      </c>
      <c r="EG28" s="104">
        <f>1-EI28</f>
        <v>1</v>
      </c>
      <c r="EH28" s="107">
        <f>H28-EJ28</f>
        <v>0</v>
      </c>
      <c r="EI28" s="104">
        <f t="shared" si="331"/>
        <v>0</v>
      </c>
      <c r="EJ28" s="100">
        <f>SUM(CP28,CI28,CB28,BU28,BN28,BG28,AZ28,AS28,AL28,AE28,X28,Q28,CW28,DD28,DK28,DR28,DY28,EF28)</f>
        <v>0</v>
      </c>
      <c r="EM28" s="101"/>
    </row>
    <row r="29" spans="1:143" ht="12" customHeight="1" outlineLevel="1" x14ac:dyDescent="0.2">
      <c r="A29" s="202" t="s">
        <v>27</v>
      </c>
      <c r="B29" s="203"/>
      <c r="C29" s="204"/>
      <c r="D29" s="213" t="s">
        <v>69</v>
      </c>
      <c r="E29" s="36">
        <f>SUM(H30:H31)</f>
        <v>0</v>
      </c>
      <c r="F29" s="36"/>
      <c r="G29" s="36"/>
      <c r="H29" s="36"/>
      <c r="I29" s="34" t="e">
        <f>E29/$G$38</f>
        <v>#DIV/0!</v>
      </c>
      <c r="J29" s="25">
        <f t="shared" ref="J29:J31" si="374">EG29</f>
        <v>0</v>
      </c>
      <c r="K29" s="102"/>
      <c r="L29" s="103"/>
      <c r="M29" s="104"/>
      <c r="N29" s="104"/>
      <c r="O29" s="104"/>
      <c r="P29" s="104"/>
      <c r="Q29" s="105"/>
      <c r="R29" s="106"/>
      <c r="S29" s="104"/>
      <c r="T29" s="104"/>
      <c r="U29" s="104"/>
      <c r="V29" s="104"/>
      <c r="W29" s="104"/>
      <c r="X29" s="107"/>
      <c r="Y29" s="102"/>
      <c r="Z29" s="104"/>
      <c r="AA29" s="104"/>
      <c r="AB29" s="104"/>
      <c r="AC29" s="104"/>
      <c r="AD29" s="104"/>
      <c r="AE29" s="107"/>
      <c r="AF29" s="102"/>
      <c r="AG29" s="104"/>
      <c r="AH29" s="104"/>
      <c r="AI29" s="104"/>
      <c r="AJ29" s="104"/>
      <c r="AK29" s="104"/>
      <c r="AL29" s="107"/>
      <c r="AM29" s="102"/>
      <c r="AN29" s="104"/>
      <c r="AO29" s="104"/>
      <c r="AP29" s="104"/>
      <c r="AQ29" s="104"/>
      <c r="AR29" s="104"/>
      <c r="AS29" s="107"/>
      <c r="AT29" s="102"/>
      <c r="AU29" s="104"/>
      <c r="AV29" s="104"/>
      <c r="AW29" s="104"/>
      <c r="AX29" s="104"/>
      <c r="AY29" s="104"/>
      <c r="AZ29" s="107"/>
      <c r="BA29" s="102"/>
      <c r="BB29" s="104"/>
      <c r="BC29" s="104"/>
      <c r="BD29" s="104"/>
      <c r="BE29" s="104"/>
      <c r="BF29" s="104"/>
      <c r="BG29" s="107"/>
      <c r="BH29" s="102"/>
      <c r="BI29" s="104"/>
      <c r="BJ29" s="104"/>
      <c r="BK29" s="104"/>
      <c r="BL29" s="104"/>
      <c r="BM29" s="104"/>
      <c r="BN29" s="107"/>
      <c r="BO29" s="102"/>
      <c r="BP29" s="104"/>
      <c r="BQ29" s="104"/>
      <c r="BR29" s="104"/>
      <c r="BS29" s="104"/>
      <c r="BT29" s="104"/>
      <c r="BU29" s="107"/>
      <c r="BV29" s="102"/>
      <c r="BW29" s="104"/>
      <c r="BX29" s="104"/>
      <c r="BY29" s="104"/>
      <c r="BZ29" s="104"/>
      <c r="CA29" s="104"/>
      <c r="CB29" s="107"/>
      <c r="CC29" s="102"/>
      <c r="CD29" s="104"/>
      <c r="CE29" s="104"/>
      <c r="CF29" s="104"/>
      <c r="CG29" s="104"/>
      <c r="CH29" s="104"/>
      <c r="CI29" s="107"/>
      <c r="CJ29" s="102"/>
      <c r="CK29" s="104"/>
      <c r="CL29" s="104"/>
      <c r="CM29" s="104"/>
      <c r="CN29" s="104"/>
      <c r="CO29" s="104"/>
      <c r="CP29" s="107"/>
      <c r="CQ29" s="102"/>
      <c r="CR29" s="104"/>
      <c r="CS29" s="104"/>
      <c r="CT29" s="104"/>
      <c r="CU29" s="104"/>
      <c r="CV29" s="104"/>
      <c r="CW29" s="107"/>
      <c r="CX29" s="102"/>
      <c r="CY29" s="104"/>
      <c r="CZ29" s="104"/>
      <c r="DA29" s="104"/>
      <c r="DB29" s="104"/>
      <c r="DC29" s="104"/>
      <c r="DD29" s="107"/>
      <c r="DE29" s="102"/>
      <c r="DF29" s="104"/>
      <c r="DG29" s="104"/>
      <c r="DH29" s="104"/>
      <c r="DI29" s="104"/>
      <c r="DJ29" s="104"/>
      <c r="DK29" s="107"/>
      <c r="DL29" s="102"/>
      <c r="DM29" s="104"/>
      <c r="DN29" s="104"/>
      <c r="DO29" s="104"/>
      <c r="DP29" s="104"/>
      <c r="DQ29" s="104"/>
      <c r="DR29" s="107"/>
      <c r="DS29" s="102"/>
      <c r="DT29" s="104"/>
      <c r="DU29" s="104"/>
      <c r="DV29" s="104"/>
      <c r="DW29" s="104"/>
      <c r="DX29" s="104"/>
      <c r="DY29" s="107"/>
      <c r="DZ29" s="102"/>
      <c r="EA29" s="104"/>
      <c r="EB29" s="104"/>
      <c r="EC29" s="104"/>
      <c r="ED29" s="104"/>
      <c r="EE29" s="104"/>
      <c r="EF29" s="107"/>
      <c r="EG29" s="104"/>
      <c r="EH29" s="107"/>
      <c r="EI29" s="104">
        <f t="shared" si="331"/>
        <v>0</v>
      </c>
      <c r="EJ29" s="100">
        <f t="shared" ref="EJ29:EJ31" si="375">SUM(CP29,CI29,CB29,BU29,BN29,BG29,AZ29,AS29,AL29,AE29,X29,Q29,CW29,DD29,DK29,DR29,DY29,EF29)</f>
        <v>0</v>
      </c>
      <c r="EM29" s="101"/>
    </row>
    <row r="30" spans="1:143" ht="12" customHeight="1" outlineLevel="1" x14ac:dyDescent="0.2">
      <c r="A30" s="214" t="s">
        <v>28</v>
      </c>
      <c r="B30" s="206">
        <v>170136</v>
      </c>
      <c r="C30" s="207" t="s">
        <v>58</v>
      </c>
      <c r="D30" s="208" t="s">
        <v>87</v>
      </c>
      <c r="E30" s="209" t="s">
        <v>33</v>
      </c>
      <c r="F30" s="210">
        <v>5</v>
      </c>
      <c r="G30" s="108"/>
      <c r="H30" s="224">
        <f t="shared" ref="H30:H31" si="376">ROUND(IFERROR(F30*G30," - "),2)</f>
        <v>0</v>
      </c>
      <c r="I30" s="225" t="e">
        <f>H30/$G$38</f>
        <v>#DIV/0!</v>
      </c>
      <c r="J30" s="25">
        <f t="shared" si="374"/>
        <v>1</v>
      </c>
      <c r="K30" s="102">
        <f t="shared" ref="K30:K31" si="377">SUM(L30:P30)</f>
        <v>0</v>
      </c>
      <c r="L30" s="103"/>
      <c r="M30" s="103"/>
      <c r="N30" s="103"/>
      <c r="O30" s="103"/>
      <c r="P30" s="103"/>
      <c r="Q30" s="105">
        <f t="shared" ref="Q30:Q31" si="378">K30*$H30</f>
        <v>0</v>
      </c>
      <c r="R30" s="106">
        <f t="shared" ref="R30:R31" si="379">SUM(S30:W30)</f>
        <v>0</v>
      </c>
      <c r="S30" s="103"/>
      <c r="T30" s="103"/>
      <c r="U30" s="103"/>
      <c r="V30" s="103"/>
      <c r="W30" s="103"/>
      <c r="X30" s="107">
        <f t="shared" ref="X30:X31" si="380">R30*$H30</f>
        <v>0</v>
      </c>
      <c r="Y30" s="102">
        <f t="shared" ref="Y30:Y31" si="381">SUM(Z30:AD30)</f>
        <v>0</v>
      </c>
      <c r="Z30" s="103"/>
      <c r="AA30" s="103"/>
      <c r="AB30" s="103"/>
      <c r="AC30" s="103"/>
      <c r="AD30" s="103"/>
      <c r="AE30" s="107">
        <f t="shared" ref="AE30:AE31" si="382">Y30*$H30</f>
        <v>0</v>
      </c>
      <c r="AF30" s="102">
        <f t="shared" ref="AF30:AF31" si="383">SUM(AG30:AK30)</f>
        <v>0</v>
      </c>
      <c r="AG30" s="103"/>
      <c r="AH30" s="103"/>
      <c r="AI30" s="103"/>
      <c r="AJ30" s="103"/>
      <c r="AK30" s="103"/>
      <c r="AL30" s="107">
        <f t="shared" ref="AL30:AL31" si="384">AF30*$H30</f>
        <v>0</v>
      </c>
      <c r="AM30" s="102">
        <f t="shared" ref="AM30:AM31" si="385">SUM(AN30:AR30)</f>
        <v>0</v>
      </c>
      <c r="AN30" s="103"/>
      <c r="AO30" s="103"/>
      <c r="AP30" s="103"/>
      <c r="AQ30" s="103"/>
      <c r="AR30" s="103"/>
      <c r="AS30" s="107">
        <f t="shared" ref="AS30:AS31" si="386">AM30*$H30</f>
        <v>0</v>
      </c>
      <c r="AT30" s="102">
        <f t="shared" ref="AT30:AT31" si="387">SUM(AU30:AY30)</f>
        <v>0</v>
      </c>
      <c r="AU30" s="103"/>
      <c r="AV30" s="103"/>
      <c r="AW30" s="103"/>
      <c r="AX30" s="103"/>
      <c r="AY30" s="103"/>
      <c r="AZ30" s="107">
        <f t="shared" ref="AZ30:AZ31" si="388">AT30*$H30</f>
        <v>0</v>
      </c>
      <c r="BA30" s="102">
        <f t="shared" ref="BA30:BA31" si="389">SUM(BB30:BF30)</f>
        <v>0</v>
      </c>
      <c r="BB30" s="103"/>
      <c r="BC30" s="103"/>
      <c r="BD30" s="103"/>
      <c r="BE30" s="103"/>
      <c r="BF30" s="103"/>
      <c r="BG30" s="107">
        <f t="shared" ref="BG30:BG31" si="390">BA30*$H30</f>
        <v>0</v>
      </c>
      <c r="BH30" s="102">
        <f t="shared" ref="BH30:BH31" si="391">SUM(BI30:BM30)</f>
        <v>0</v>
      </c>
      <c r="BI30" s="103"/>
      <c r="BJ30" s="103"/>
      <c r="BK30" s="103"/>
      <c r="BL30" s="103"/>
      <c r="BM30" s="103"/>
      <c r="BN30" s="107">
        <f t="shared" ref="BN30:BN31" si="392">BH30*$H30</f>
        <v>0</v>
      </c>
      <c r="BO30" s="102">
        <f t="shared" ref="BO30:BO31" si="393">SUM(BP30:BT30)</f>
        <v>0</v>
      </c>
      <c r="BP30" s="103"/>
      <c r="BQ30" s="103"/>
      <c r="BR30" s="103"/>
      <c r="BS30" s="103"/>
      <c r="BT30" s="103"/>
      <c r="BU30" s="107">
        <f t="shared" ref="BU30:BU31" si="394">BO30*$H30</f>
        <v>0</v>
      </c>
      <c r="BV30" s="102">
        <f t="shared" ref="BV30:BV31" si="395">SUM(BW30:CA30)</f>
        <v>0</v>
      </c>
      <c r="BW30" s="103"/>
      <c r="BX30" s="103"/>
      <c r="BY30" s="103"/>
      <c r="BZ30" s="103"/>
      <c r="CA30" s="103"/>
      <c r="CB30" s="107">
        <f t="shared" ref="CB30:CB31" si="396">BV30*$H30</f>
        <v>0</v>
      </c>
      <c r="CC30" s="102">
        <f t="shared" ref="CC30:CC31" si="397">SUM(CD30:CH30)</f>
        <v>0</v>
      </c>
      <c r="CD30" s="103"/>
      <c r="CE30" s="103"/>
      <c r="CF30" s="103"/>
      <c r="CG30" s="103"/>
      <c r="CH30" s="103"/>
      <c r="CI30" s="107">
        <f t="shared" ref="CI30:CI31" si="398">CC30*$H30</f>
        <v>0</v>
      </c>
      <c r="CJ30" s="102">
        <f t="shared" ref="CJ30:CJ31" si="399">SUM(CK30:CO30)</f>
        <v>0</v>
      </c>
      <c r="CK30" s="103"/>
      <c r="CL30" s="103"/>
      <c r="CM30" s="103"/>
      <c r="CN30" s="103"/>
      <c r="CO30" s="103"/>
      <c r="CP30" s="107">
        <f t="shared" ref="CP30:CP31" si="400">CJ30*$H30</f>
        <v>0</v>
      </c>
      <c r="CQ30" s="102">
        <f t="shared" ref="CQ30:CQ31" si="401">SUM(CR30:CV30)</f>
        <v>0</v>
      </c>
      <c r="CR30" s="103"/>
      <c r="CS30" s="103"/>
      <c r="CT30" s="103"/>
      <c r="CU30" s="103"/>
      <c r="CV30" s="103"/>
      <c r="CW30" s="107">
        <f t="shared" ref="CW30:CW31" si="402">CQ30*$H30</f>
        <v>0</v>
      </c>
      <c r="CX30" s="102">
        <f t="shared" ref="CX30:CX31" si="403">SUM(CY30:DC30)</f>
        <v>0</v>
      </c>
      <c r="CY30" s="103"/>
      <c r="CZ30" s="103"/>
      <c r="DA30" s="103"/>
      <c r="DB30" s="103"/>
      <c r="DC30" s="103"/>
      <c r="DD30" s="107">
        <f t="shared" ref="DD30:DD31" si="404">CX30*$H30</f>
        <v>0</v>
      </c>
      <c r="DE30" s="102">
        <f t="shared" ref="DE30:DE31" si="405">SUM(DF30:DJ30)</f>
        <v>0</v>
      </c>
      <c r="DF30" s="103"/>
      <c r="DG30" s="103"/>
      <c r="DH30" s="103"/>
      <c r="DI30" s="103"/>
      <c r="DJ30" s="103"/>
      <c r="DK30" s="107">
        <f t="shared" ref="DK30:DK31" si="406">DE30*$H30</f>
        <v>0</v>
      </c>
      <c r="DL30" s="102">
        <f t="shared" ref="DL30:DL31" si="407">SUM(DM30:DQ30)</f>
        <v>0</v>
      </c>
      <c r="DM30" s="103"/>
      <c r="DN30" s="103"/>
      <c r="DO30" s="103"/>
      <c r="DP30" s="103"/>
      <c r="DQ30" s="103"/>
      <c r="DR30" s="107">
        <f t="shared" ref="DR30:DR31" si="408">DL30*$H30</f>
        <v>0</v>
      </c>
      <c r="DS30" s="102">
        <f t="shared" ref="DS30:DS31" si="409">SUM(DT30:DX30)</f>
        <v>0</v>
      </c>
      <c r="DT30" s="103"/>
      <c r="DU30" s="103"/>
      <c r="DV30" s="103"/>
      <c r="DW30" s="103"/>
      <c r="DX30" s="103"/>
      <c r="DY30" s="107">
        <f t="shared" ref="DY30:DY31" si="410">DS30*$H30</f>
        <v>0</v>
      </c>
      <c r="DZ30" s="102">
        <f t="shared" ref="DZ30:DZ31" si="411">SUM(EA30:EE30)</f>
        <v>0</v>
      </c>
      <c r="EA30" s="103"/>
      <c r="EB30" s="103"/>
      <c r="EC30" s="103"/>
      <c r="ED30" s="103"/>
      <c r="EE30" s="103"/>
      <c r="EF30" s="107">
        <f t="shared" ref="EF30:EF31" si="412">DZ30*$H30</f>
        <v>0</v>
      </c>
      <c r="EG30" s="104">
        <f t="shared" ref="EG30:EG31" si="413">1-EI30</f>
        <v>1</v>
      </c>
      <c r="EH30" s="107">
        <f t="shared" ref="EH30:EH31" si="414">H30-EJ30</f>
        <v>0</v>
      </c>
      <c r="EI30" s="104">
        <f t="shared" si="331"/>
        <v>0</v>
      </c>
      <c r="EJ30" s="100">
        <f t="shared" si="375"/>
        <v>0</v>
      </c>
      <c r="EM30" s="101"/>
    </row>
    <row r="31" spans="1:143" ht="12" customHeight="1" outlineLevel="1" thickBot="1" x14ac:dyDescent="0.25">
      <c r="A31" s="214" t="s">
        <v>29</v>
      </c>
      <c r="B31" s="206">
        <v>170137</v>
      </c>
      <c r="C31" s="207" t="s">
        <v>58</v>
      </c>
      <c r="D31" s="208" t="s">
        <v>88</v>
      </c>
      <c r="E31" s="209" t="s">
        <v>33</v>
      </c>
      <c r="F31" s="210">
        <v>15</v>
      </c>
      <c r="G31" s="108"/>
      <c r="H31" s="224">
        <f t="shared" si="376"/>
        <v>0</v>
      </c>
      <c r="I31" s="225" t="e">
        <f>H31/$G$38</f>
        <v>#DIV/0!</v>
      </c>
      <c r="J31" s="25">
        <f t="shared" si="374"/>
        <v>1</v>
      </c>
      <c r="K31" s="102">
        <f t="shared" si="377"/>
        <v>0</v>
      </c>
      <c r="L31" s="103"/>
      <c r="M31" s="103"/>
      <c r="N31" s="103"/>
      <c r="O31" s="103"/>
      <c r="P31" s="103"/>
      <c r="Q31" s="105">
        <f t="shared" si="378"/>
        <v>0</v>
      </c>
      <c r="R31" s="106">
        <f t="shared" si="379"/>
        <v>0</v>
      </c>
      <c r="S31" s="103"/>
      <c r="T31" s="103"/>
      <c r="U31" s="103"/>
      <c r="V31" s="103"/>
      <c r="W31" s="103"/>
      <c r="X31" s="107">
        <f t="shared" si="380"/>
        <v>0</v>
      </c>
      <c r="Y31" s="102">
        <f t="shared" si="381"/>
        <v>0</v>
      </c>
      <c r="Z31" s="103"/>
      <c r="AA31" s="103"/>
      <c r="AB31" s="103"/>
      <c r="AC31" s="103"/>
      <c r="AD31" s="103"/>
      <c r="AE31" s="107">
        <f t="shared" si="382"/>
        <v>0</v>
      </c>
      <c r="AF31" s="102">
        <f t="shared" si="383"/>
        <v>0</v>
      </c>
      <c r="AG31" s="103"/>
      <c r="AH31" s="103"/>
      <c r="AI31" s="103"/>
      <c r="AJ31" s="103"/>
      <c r="AK31" s="103"/>
      <c r="AL31" s="107">
        <f t="shared" si="384"/>
        <v>0</v>
      </c>
      <c r="AM31" s="102">
        <f t="shared" si="385"/>
        <v>0</v>
      </c>
      <c r="AN31" s="103"/>
      <c r="AO31" s="103"/>
      <c r="AP31" s="103"/>
      <c r="AQ31" s="103"/>
      <c r="AR31" s="103"/>
      <c r="AS31" s="107">
        <f t="shared" si="386"/>
        <v>0</v>
      </c>
      <c r="AT31" s="102">
        <f t="shared" si="387"/>
        <v>0</v>
      </c>
      <c r="AU31" s="103"/>
      <c r="AV31" s="103"/>
      <c r="AW31" s="103"/>
      <c r="AX31" s="103"/>
      <c r="AY31" s="103"/>
      <c r="AZ31" s="107">
        <f t="shared" si="388"/>
        <v>0</v>
      </c>
      <c r="BA31" s="102">
        <f t="shared" si="389"/>
        <v>0</v>
      </c>
      <c r="BB31" s="103"/>
      <c r="BC31" s="103"/>
      <c r="BD31" s="103"/>
      <c r="BE31" s="103"/>
      <c r="BF31" s="103"/>
      <c r="BG31" s="107">
        <f t="shared" si="390"/>
        <v>0</v>
      </c>
      <c r="BH31" s="102">
        <f t="shared" si="391"/>
        <v>0</v>
      </c>
      <c r="BI31" s="103"/>
      <c r="BJ31" s="103"/>
      <c r="BK31" s="103"/>
      <c r="BL31" s="103"/>
      <c r="BM31" s="103"/>
      <c r="BN31" s="107">
        <f t="shared" si="392"/>
        <v>0</v>
      </c>
      <c r="BO31" s="102">
        <f t="shared" si="393"/>
        <v>0</v>
      </c>
      <c r="BP31" s="103"/>
      <c r="BQ31" s="103"/>
      <c r="BR31" s="103"/>
      <c r="BS31" s="103"/>
      <c r="BT31" s="103"/>
      <c r="BU31" s="107">
        <f t="shared" si="394"/>
        <v>0</v>
      </c>
      <c r="BV31" s="102">
        <f t="shared" si="395"/>
        <v>0</v>
      </c>
      <c r="BW31" s="103"/>
      <c r="BX31" s="103"/>
      <c r="BY31" s="103"/>
      <c r="BZ31" s="103"/>
      <c r="CA31" s="103"/>
      <c r="CB31" s="107">
        <f t="shared" si="396"/>
        <v>0</v>
      </c>
      <c r="CC31" s="102">
        <f t="shared" si="397"/>
        <v>0</v>
      </c>
      <c r="CD31" s="103"/>
      <c r="CE31" s="103"/>
      <c r="CF31" s="103"/>
      <c r="CG31" s="103"/>
      <c r="CH31" s="103"/>
      <c r="CI31" s="107">
        <f t="shared" si="398"/>
        <v>0</v>
      </c>
      <c r="CJ31" s="102">
        <f t="shared" si="399"/>
        <v>0</v>
      </c>
      <c r="CK31" s="103"/>
      <c r="CL31" s="103"/>
      <c r="CM31" s="103"/>
      <c r="CN31" s="103"/>
      <c r="CO31" s="103"/>
      <c r="CP31" s="107">
        <f t="shared" si="400"/>
        <v>0</v>
      </c>
      <c r="CQ31" s="102">
        <f t="shared" si="401"/>
        <v>0</v>
      </c>
      <c r="CR31" s="103"/>
      <c r="CS31" s="103"/>
      <c r="CT31" s="103"/>
      <c r="CU31" s="103"/>
      <c r="CV31" s="103"/>
      <c r="CW31" s="107">
        <f t="shared" si="402"/>
        <v>0</v>
      </c>
      <c r="CX31" s="102">
        <f t="shared" si="403"/>
        <v>0</v>
      </c>
      <c r="CY31" s="103"/>
      <c r="CZ31" s="103"/>
      <c r="DA31" s="103"/>
      <c r="DB31" s="103"/>
      <c r="DC31" s="103"/>
      <c r="DD31" s="107">
        <f t="shared" si="404"/>
        <v>0</v>
      </c>
      <c r="DE31" s="102">
        <f t="shared" si="405"/>
        <v>0</v>
      </c>
      <c r="DF31" s="103"/>
      <c r="DG31" s="103"/>
      <c r="DH31" s="103"/>
      <c r="DI31" s="103"/>
      <c r="DJ31" s="103"/>
      <c r="DK31" s="107">
        <f t="shared" si="406"/>
        <v>0</v>
      </c>
      <c r="DL31" s="102">
        <f t="shared" si="407"/>
        <v>0</v>
      </c>
      <c r="DM31" s="103"/>
      <c r="DN31" s="103"/>
      <c r="DO31" s="103"/>
      <c r="DP31" s="103"/>
      <c r="DQ31" s="103"/>
      <c r="DR31" s="107">
        <f t="shared" si="408"/>
        <v>0</v>
      </c>
      <c r="DS31" s="102">
        <f t="shared" si="409"/>
        <v>0</v>
      </c>
      <c r="DT31" s="103"/>
      <c r="DU31" s="103"/>
      <c r="DV31" s="103"/>
      <c r="DW31" s="103"/>
      <c r="DX31" s="103"/>
      <c r="DY31" s="107">
        <f t="shared" si="410"/>
        <v>0</v>
      </c>
      <c r="DZ31" s="102">
        <f t="shared" si="411"/>
        <v>0</v>
      </c>
      <c r="EA31" s="103"/>
      <c r="EB31" s="103"/>
      <c r="EC31" s="103"/>
      <c r="ED31" s="103"/>
      <c r="EE31" s="103"/>
      <c r="EF31" s="107">
        <f t="shared" si="412"/>
        <v>0</v>
      </c>
      <c r="EG31" s="104">
        <f t="shared" si="413"/>
        <v>1</v>
      </c>
      <c r="EH31" s="107">
        <f t="shared" si="414"/>
        <v>0</v>
      </c>
      <c r="EI31" s="104">
        <f t="shared" si="331"/>
        <v>0</v>
      </c>
      <c r="EJ31" s="100">
        <f t="shared" si="375"/>
        <v>0</v>
      </c>
      <c r="EM31" s="101"/>
    </row>
    <row r="32" spans="1:143" s="23" customFormat="1" ht="14.1" customHeight="1" thickBot="1" x14ac:dyDescent="0.25">
      <c r="A32" s="197">
        <v>3</v>
      </c>
      <c r="B32" s="198"/>
      <c r="C32" s="217"/>
      <c r="D32" s="218" t="s">
        <v>74</v>
      </c>
      <c r="E32" s="201">
        <f>ROUND(SUM(E33,E35),2)</f>
        <v>0</v>
      </c>
      <c r="F32" s="201"/>
      <c r="G32" s="201"/>
      <c r="H32" s="37"/>
      <c r="I32" s="18" t="e">
        <f>E32/$G$38</f>
        <v>#DIV/0!</v>
      </c>
      <c r="J32" s="32" t="e">
        <f t="shared" si="1"/>
        <v>#DIV/0!</v>
      </c>
      <c r="K32" s="109" t="e">
        <f>ROUND(Q32/$E32,4)</f>
        <v>#DIV/0!</v>
      </c>
      <c r="L32" s="110" t="e">
        <f>SUMPRODUCT(L35:L37,$H35:$H37)/$E32</f>
        <v>#DIV/0!</v>
      </c>
      <c r="M32" s="110" t="e">
        <f>SUMPRODUCT(M35:M37,$H35:$H37)/$E32</f>
        <v>#DIV/0!</v>
      </c>
      <c r="N32" s="110" t="e">
        <f>SUMPRODUCT(N35:N37,$H35:$H37)/$E32</f>
        <v>#DIV/0!</v>
      </c>
      <c r="O32" s="110" t="e">
        <f>SUMPRODUCT(O35:O37,$H35:$H37)/$E32</f>
        <v>#DIV/0!</v>
      </c>
      <c r="P32" s="110" t="e">
        <f>SUMPRODUCT(P35:P37,$H35:$H37)/$E32</f>
        <v>#DIV/0!</v>
      </c>
      <c r="Q32" s="111">
        <f>SUM(Q35:Q37)</f>
        <v>0</v>
      </c>
      <c r="R32" s="95" t="e">
        <f>ROUND(X32/$E32,4)</f>
        <v>#DIV/0!</v>
      </c>
      <c r="S32" s="110" t="e">
        <f>SUMPRODUCT(S35:S37,$H35:$H37)/$E32</f>
        <v>#DIV/0!</v>
      </c>
      <c r="T32" s="110" t="e">
        <f>SUMPRODUCT(T35:T37,$H35:$H37)/$E32</f>
        <v>#DIV/0!</v>
      </c>
      <c r="U32" s="110" t="e">
        <f>SUMPRODUCT(U35:U37,$H35:$H37)/$E32</f>
        <v>#DIV/0!</v>
      </c>
      <c r="V32" s="110" t="e">
        <f>SUMPRODUCT(V35:V37,$H35:$H37)/$E32</f>
        <v>#DIV/0!</v>
      </c>
      <c r="W32" s="110" t="e">
        <f>SUMPRODUCT(W35:W37,$H35:$H37)/$E32</f>
        <v>#DIV/0!</v>
      </c>
      <c r="X32" s="112">
        <f>SUM(X35:X37)</f>
        <v>0</v>
      </c>
      <c r="Y32" s="95" t="e">
        <f>ROUND(AE32/$E32,4)</f>
        <v>#DIV/0!</v>
      </c>
      <c r="Z32" s="110" t="e">
        <f>SUMPRODUCT(Z35:Z37,$H35:$H37)/$E32</f>
        <v>#DIV/0!</v>
      </c>
      <c r="AA32" s="110" t="e">
        <f>SUMPRODUCT(AA35:AA37,$H35:$H37)/$E32</f>
        <v>#DIV/0!</v>
      </c>
      <c r="AB32" s="110" t="e">
        <f>SUMPRODUCT(AB35:AB37,$H35:$H37)/$E32</f>
        <v>#DIV/0!</v>
      </c>
      <c r="AC32" s="110" t="e">
        <f>SUMPRODUCT(AC35:AC37,$H35:$H37)/$E32</f>
        <v>#DIV/0!</v>
      </c>
      <c r="AD32" s="110" t="e">
        <f>SUMPRODUCT(AD35:AD37,$H35:$H37)/$E32</f>
        <v>#DIV/0!</v>
      </c>
      <c r="AE32" s="112">
        <f>SUM(AE35:AE37)</f>
        <v>0</v>
      </c>
      <c r="AF32" s="96" t="e">
        <f>ROUND(AL32/$E32,4)</f>
        <v>#DIV/0!</v>
      </c>
      <c r="AG32" s="110" t="e">
        <f>SUMPRODUCT(AG35:AG37,$H35:$H37)/$E32</f>
        <v>#DIV/0!</v>
      </c>
      <c r="AH32" s="110" t="e">
        <f>SUMPRODUCT(AH35:AH37,$H35:$H37)/$E32</f>
        <v>#DIV/0!</v>
      </c>
      <c r="AI32" s="110" t="e">
        <f>SUMPRODUCT(AI35:AI37,$H35:$H37)/$E32</f>
        <v>#DIV/0!</v>
      </c>
      <c r="AJ32" s="110" t="e">
        <f>SUMPRODUCT(AJ35:AJ37,$H35:$H37)/$E32</f>
        <v>#DIV/0!</v>
      </c>
      <c r="AK32" s="110" t="e">
        <f>SUMPRODUCT(AK35:AK37,$H35:$H37)/$E32</f>
        <v>#DIV/0!</v>
      </c>
      <c r="AL32" s="112">
        <f>SUM(AL35:AL37)</f>
        <v>0</v>
      </c>
      <c r="AM32" s="96" t="e">
        <f>ROUND(AS32/$E32,4)</f>
        <v>#DIV/0!</v>
      </c>
      <c r="AN32" s="110" t="e">
        <f>SUMPRODUCT(AN35:AN37,$H35:$H37)/$E32</f>
        <v>#DIV/0!</v>
      </c>
      <c r="AO32" s="110" t="e">
        <f>SUMPRODUCT(AO35:AO37,$H35:$H37)/$E32</f>
        <v>#DIV/0!</v>
      </c>
      <c r="AP32" s="110" t="e">
        <f>SUMPRODUCT(AP35:AP37,$H35:$H37)/$E32</f>
        <v>#DIV/0!</v>
      </c>
      <c r="AQ32" s="110" t="e">
        <f>SUMPRODUCT(AQ35:AQ37,$H35:$H37)/$E32</f>
        <v>#DIV/0!</v>
      </c>
      <c r="AR32" s="110" t="e">
        <f>SUMPRODUCT(AR35:AR37,$H35:$H37)/$E32</f>
        <v>#DIV/0!</v>
      </c>
      <c r="AS32" s="112">
        <f>SUM(AS35:AS37)</f>
        <v>0</v>
      </c>
      <c r="AT32" s="96" t="e">
        <f>ROUND(AZ32/$E32,4)</f>
        <v>#DIV/0!</v>
      </c>
      <c r="AU32" s="110" t="e">
        <f>SUMPRODUCT(AU35:AU37,$H35:$H37)/$E32</f>
        <v>#DIV/0!</v>
      </c>
      <c r="AV32" s="110" t="e">
        <f>SUMPRODUCT(AV35:AV37,$H35:$H37)/$E32</f>
        <v>#DIV/0!</v>
      </c>
      <c r="AW32" s="110" t="e">
        <f>SUMPRODUCT(AW35:AW37,$H35:$H37)/$E32</f>
        <v>#DIV/0!</v>
      </c>
      <c r="AX32" s="110" t="e">
        <f>SUMPRODUCT(AX35:AX37,$H35:$H37)/$E32</f>
        <v>#DIV/0!</v>
      </c>
      <c r="AY32" s="110" t="e">
        <f>SUMPRODUCT(AY35:AY37,$H35:$H37)/$E32</f>
        <v>#DIV/0!</v>
      </c>
      <c r="AZ32" s="112">
        <f>SUM(AZ35:AZ37)</f>
        <v>0</v>
      </c>
      <c r="BA32" s="96" t="e">
        <f>ROUND(BG32/$E32,4)</f>
        <v>#DIV/0!</v>
      </c>
      <c r="BB32" s="110" t="e">
        <f>SUMPRODUCT(BB35:BB37,$H35:$H37)/$E32</f>
        <v>#DIV/0!</v>
      </c>
      <c r="BC32" s="110" t="e">
        <f>SUMPRODUCT(BC35:BC37,$H35:$H37)/$E32</f>
        <v>#DIV/0!</v>
      </c>
      <c r="BD32" s="110" t="e">
        <f>SUMPRODUCT(BD35:BD37,$H35:$H37)/$E32</f>
        <v>#DIV/0!</v>
      </c>
      <c r="BE32" s="110" t="e">
        <f>SUMPRODUCT(BE35:BE37,$H35:$H37)/$E32</f>
        <v>#DIV/0!</v>
      </c>
      <c r="BF32" s="110" t="e">
        <f>SUMPRODUCT(BF35:BF37,$H35:$H37)/$E32</f>
        <v>#DIV/0!</v>
      </c>
      <c r="BG32" s="112">
        <f>SUM(BG35:BG37)</f>
        <v>0</v>
      </c>
      <c r="BH32" s="96" t="e">
        <f>ROUND(BN32/$E32,4)</f>
        <v>#DIV/0!</v>
      </c>
      <c r="BI32" s="110" t="e">
        <f>SUMPRODUCT(BI35:BI37,$H35:$H37)/$E32</f>
        <v>#DIV/0!</v>
      </c>
      <c r="BJ32" s="110" t="e">
        <f>SUMPRODUCT(BJ35:BJ37,$H35:$H37)/$E32</f>
        <v>#DIV/0!</v>
      </c>
      <c r="BK32" s="110" t="e">
        <f>SUMPRODUCT(BK35:BK37,$H35:$H37)/$E32</f>
        <v>#DIV/0!</v>
      </c>
      <c r="BL32" s="110" t="e">
        <f>SUMPRODUCT(BL35:BL37,$H35:$H37)/$E32</f>
        <v>#DIV/0!</v>
      </c>
      <c r="BM32" s="110" t="e">
        <f>SUMPRODUCT(BM35:BM37,$H35:$H37)/$E32</f>
        <v>#DIV/0!</v>
      </c>
      <c r="BN32" s="112">
        <f>SUM(BN35:BN37)</f>
        <v>0</v>
      </c>
      <c r="BO32" s="96" t="e">
        <f>ROUND(BU32/$E32,4)</f>
        <v>#DIV/0!</v>
      </c>
      <c r="BP32" s="110" t="e">
        <f>SUMPRODUCT(BP35:BP37,$H35:$H37)/$E32</f>
        <v>#DIV/0!</v>
      </c>
      <c r="BQ32" s="110" t="e">
        <f>SUMPRODUCT(BQ35:BQ37,$H35:$H37)/$E32</f>
        <v>#DIV/0!</v>
      </c>
      <c r="BR32" s="110" t="e">
        <f>SUMPRODUCT(BR35:BR37,$H35:$H37)/$E32</f>
        <v>#DIV/0!</v>
      </c>
      <c r="BS32" s="110" t="e">
        <f>SUMPRODUCT(BS35:BS37,$H35:$H37)/$E32</f>
        <v>#DIV/0!</v>
      </c>
      <c r="BT32" s="110" t="e">
        <f>SUMPRODUCT(BT35:BT37,$H35:$H37)/$E32</f>
        <v>#DIV/0!</v>
      </c>
      <c r="BU32" s="112">
        <f>SUM(BU35:BU37)</f>
        <v>0</v>
      </c>
      <c r="BV32" s="96" t="e">
        <f>ROUND(CB32/$E32,4)</f>
        <v>#DIV/0!</v>
      </c>
      <c r="BW32" s="110" t="e">
        <f>SUMPRODUCT(BW35:BW37,$H35:$H37)/$E32</f>
        <v>#DIV/0!</v>
      </c>
      <c r="BX32" s="110" t="e">
        <f>SUMPRODUCT(BX35:BX37,$H35:$H37)/$E32</f>
        <v>#DIV/0!</v>
      </c>
      <c r="BY32" s="110" t="e">
        <f>SUMPRODUCT(BY35:BY37,$H35:$H37)/$E32</f>
        <v>#DIV/0!</v>
      </c>
      <c r="BZ32" s="110" t="e">
        <f>SUMPRODUCT(BZ35:BZ37,$H35:$H37)/$E32</f>
        <v>#DIV/0!</v>
      </c>
      <c r="CA32" s="110" t="e">
        <f>SUMPRODUCT(CA35:CA37,$H35:$H37)/$E32</f>
        <v>#DIV/0!</v>
      </c>
      <c r="CB32" s="112">
        <f>SUM(CB35:CB37)</f>
        <v>0</v>
      </c>
      <c r="CC32" s="96" t="e">
        <f>ROUND(CI32/$E32,4)</f>
        <v>#DIV/0!</v>
      </c>
      <c r="CD32" s="110" t="e">
        <f>SUMPRODUCT(CD35:CD37,$H35:$H37)/$E32</f>
        <v>#DIV/0!</v>
      </c>
      <c r="CE32" s="110" t="e">
        <f>SUMPRODUCT(CE35:CE37,$H35:$H37)/$E32</f>
        <v>#DIV/0!</v>
      </c>
      <c r="CF32" s="110" t="e">
        <f>SUMPRODUCT(CF35:CF37,$H35:$H37)/$E32</f>
        <v>#DIV/0!</v>
      </c>
      <c r="CG32" s="110" t="e">
        <f>SUMPRODUCT(CG35:CG37,$H35:$H37)/$E32</f>
        <v>#DIV/0!</v>
      </c>
      <c r="CH32" s="110" t="e">
        <f>SUMPRODUCT(CH35:CH37,$H35:$H37)/$E32</f>
        <v>#DIV/0!</v>
      </c>
      <c r="CI32" s="112">
        <f>SUM(CI35:CI37)</f>
        <v>0</v>
      </c>
      <c r="CJ32" s="96" t="e">
        <f>ROUND(CP32/$E32,4)</f>
        <v>#DIV/0!</v>
      </c>
      <c r="CK32" s="110" t="e">
        <f>SUMPRODUCT(CK35:CK37,$H35:$H37)/$E32</f>
        <v>#DIV/0!</v>
      </c>
      <c r="CL32" s="110" t="e">
        <f>SUMPRODUCT(CL35:CL37,$H35:$H37)/$E32</f>
        <v>#DIV/0!</v>
      </c>
      <c r="CM32" s="110" t="e">
        <f>SUMPRODUCT(CM35:CM37,$H35:$H37)/$E32</f>
        <v>#DIV/0!</v>
      </c>
      <c r="CN32" s="110" t="e">
        <f>SUMPRODUCT(CN35:CN37,$H35:$H37)/$E32</f>
        <v>#DIV/0!</v>
      </c>
      <c r="CO32" s="110" t="e">
        <f>SUMPRODUCT(CO35:CO37,$H35:$H37)/$E32</f>
        <v>#DIV/0!</v>
      </c>
      <c r="CP32" s="112">
        <f>SUM(CP35:CP37)</f>
        <v>0</v>
      </c>
      <c r="CQ32" s="96" t="e">
        <f>ROUND(CW32/$E32,4)</f>
        <v>#DIV/0!</v>
      </c>
      <c r="CR32" s="110" t="e">
        <f>SUMPRODUCT(CR35:CR37,$H35:$H37)/$E32</f>
        <v>#DIV/0!</v>
      </c>
      <c r="CS32" s="110" t="e">
        <f>SUMPRODUCT(CS35:CS37,$H35:$H37)/$E32</f>
        <v>#DIV/0!</v>
      </c>
      <c r="CT32" s="110" t="e">
        <f>SUMPRODUCT(CT35:CT37,$H35:$H37)/$E32</f>
        <v>#DIV/0!</v>
      </c>
      <c r="CU32" s="110" t="e">
        <f>SUMPRODUCT(CU35:CU37,$H35:$H37)/$E32</f>
        <v>#DIV/0!</v>
      </c>
      <c r="CV32" s="110" t="e">
        <f>SUMPRODUCT(CV35:CV37,$H35:$H37)/$E32</f>
        <v>#DIV/0!</v>
      </c>
      <c r="CW32" s="112">
        <f>SUM(CW35:CW37)</f>
        <v>0</v>
      </c>
      <c r="CX32" s="96" t="e">
        <f>ROUND(DD32/$E32,4)</f>
        <v>#DIV/0!</v>
      </c>
      <c r="CY32" s="110" t="e">
        <f>SUMPRODUCT(CY35:CY37,$H35:$H37)/$E32</f>
        <v>#DIV/0!</v>
      </c>
      <c r="CZ32" s="110" t="e">
        <f>SUMPRODUCT(CZ35:CZ37,$H35:$H37)/$E32</f>
        <v>#DIV/0!</v>
      </c>
      <c r="DA32" s="110" t="e">
        <f>SUMPRODUCT(DA35:DA37,$H35:$H37)/$E32</f>
        <v>#DIV/0!</v>
      </c>
      <c r="DB32" s="110" t="e">
        <f>SUMPRODUCT(DB35:DB37,$H35:$H37)/$E32</f>
        <v>#DIV/0!</v>
      </c>
      <c r="DC32" s="110" t="e">
        <f>SUMPRODUCT(DC35:DC37,$H35:$H37)/$E32</f>
        <v>#DIV/0!</v>
      </c>
      <c r="DD32" s="112">
        <f>SUM(DD35:DD37)</f>
        <v>0</v>
      </c>
      <c r="DE32" s="96" t="e">
        <f>ROUND(DK32/$E32,4)</f>
        <v>#DIV/0!</v>
      </c>
      <c r="DF32" s="110" t="e">
        <f>SUMPRODUCT(DF35:DF37,$H35:$H37)/$E32</f>
        <v>#DIV/0!</v>
      </c>
      <c r="DG32" s="110" t="e">
        <f>SUMPRODUCT(DG35:DG37,$H35:$H37)/$E32</f>
        <v>#DIV/0!</v>
      </c>
      <c r="DH32" s="110" t="e">
        <f>SUMPRODUCT(DH35:DH37,$H35:$H37)/$E32</f>
        <v>#DIV/0!</v>
      </c>
      <c r="DI32" s="110" t="e">
        <f>SUMPRODUCT(DI35:DI37,$H35:$H37)/$E32</f>
        <v>#DIV/0!</v>
      </c>
      <c r="DJ32" s="110" t="e">
        <f>SUMPRODUCT(DJ35:DJ37,$H35:$H37)/$E32</f>
        <v>#DIV/0!</v>
      </c>
      <c r="DK32" s="112">
        <f>SUM(DK35:DK37)</f>
        <v>0</v>
      </c>
      <c r="DL32" s="96" t="e">
        <f>ROUND(DR32/$E32,4)</f>
        <v>#DIV/0!</v>
      </c>
      <c r="DM32" s="110" t="e">
        <f>SUMPRODUCT(DM35:DM37,$H35:$H37)/$E32</f>
        <v>#DIV/0!</v>
      </c>
      <c r="DN32" s="110" t="e">
        <f>SUMPRODUCT(DN35:DN37,$H35:$H37)/$E32</f>
        <v>#DIV/0!</v>
      </c>
      <c r="DO32" s="110" t="e">
        <f>SUMPRODUCT(DO35:DO37,$H35:$H37)/$E32</f>
        <v>#DIV/0!</v>
      </c>
      <c r="DP32" s="110" t="e">
        <f>SUMPRODUCT(DP35:DP37,$H35:$H37)/$E32</f>
        <v>#DIV/0!</v>
      </c>
      <c r="DQ32" s="110" t="e">
        <f>SUMPRODUCT(DQ35:DQ37,$H35:$H37)/$E32</f>
        <v>#DIV/0!</v>
      </c>
      <c r="DR32" s="112">
        <f>SUM(DR35:DR37)</f>
        <v>0</v>
      </c>
      <c r="DS32" s="96" t="e">
        <f>ROUND(DY32/$E32,4)</f>
        <v>#DIV/0!</v>
      </c>
      <c r="DT32" s="110" t="e">
        <f>SUMPRODUCT(DT35:DT37,$H35:$H37)/$E32</f>
        <v>#DIV/0!</v>
      </c>
      <c r="DU32" s="110" t="e">
        <f>SUMPRODUCT(DU35:DU37,$H35:$H37)/$E32</f>
        <v>#DIV/0!</v>
      </c>
      <c r="DV32" s="110" t="e">
        <f>SUMPRODUCT(DV35:DV37,$H35:$H37)/$E32</f>
        <v>#DIV/0!</v>
      </c>
      <c r="DW32" s="110" t="e">
        <f>SUMPRODUCT(DW35:DW37,$H35:$H37)/$E32</f>
        <v>#DIV/0!</v>
      </c>
      <c r="DX32" s="110" t="e">
        <f>SUMPRODUCT(DX35:DX37,$H35:$H37)/$E32</f>
        <v>#DIV/0!</v>
      </c>
      <c r="DY32" s="112">
        <f>SUM(DY35:DY37)</f>
        <v>0</v>
      </c>
      <c r="DZ32" s="96" t="e">
        <f>ROUND(EF32/$E32,4)</f>
        <v>#DIV/0!</v>
      </c>
      <c r="EA32" s="110" t="e">
        <f>SUMPRODUCT(EA35:EA37,$H35:$H37)/$E32</f>
        <v>#DIV/0!</v>
      </c>
      <c r="EB32" s="110" t="e">
        <f>SUMPRODUCT(EB35:EB37,$H35:$H37)/$E32</f>
        <v>#DIV/0!</v>
      </c>
      <c r="EC32" s="110" t="e">
        <f>SUMPRODUCT(EC35:EC37,$H35:$H37)/$E32</f>
        <v>#DIV/0!</v>
      </c>
      <c r="ED32" s="110" t="e">
        <f>SUMPRODUCT(ED35:ED37,$H35:$H37)/$E32</f>
        <v>#DIV/0!</v>
      </c>
      <c r="EE32" s="110" t="e">
        <f>SUMPRODUCT(EE35:EE37,$H35:$H37)/$E32</f>
        <v>#DIV/0!</v>
      </c>
      <c r="EF32" s="112">
        <f>SUM(EF35:EF37)</f>
        <v>0</v>
      </c>
      <c r="EG32" s="97" t="e">
        <f>ROUND(EH32/E32,4)</f>
        <v>#DIV/0!</v>
      </c>
      <c r="EH32" s="113">
        <f>E32-EJ32</f>
        <v>0</v>
      </c>
      <c r="EI32" s="97" t="e">
        <f>ROUND(EJ32/E32,4)</f>
        <v>#DIV/0!</v>
      </c>
      <c r="EJ32" s="100">
        <f t="shared" si="0"/>
        <v>0</v>
      </c>
      <c r="EM32" s="101"/>
    </row>
    <row r="33" spans="1:143" ht="12" customHeight="1" outlineLevel="1" x14ac:dyDescent="0.2">
      <c r="A33" s="202" t="s">
        <v>30</v>
      </c>
      <c r="B33" s="203"/>
      <c r="C33" s="204"/>
      <c r="D33" s="213" t="s">
        <v>76</v>
      </c>
      <c r="E33" s="36">
        <f>SUM(H34:H34)</f>
        <v>0</v>
      </c>
      <c r="F33" s="36"/>
      <c r="G33" s="36"/>
      <c r="H33" s="36"/>
      <c r="I33" s="34" t="e">
        <f>E33/$G$38</f>
        <v>#DIV/0!</v>
      </c>
      <c r="J33" s="25">
        <f t="shared" si="1"/>
        <v>0</v>
      </c>
      <c r="K33" s="102"/>
      <c r="L33" s="103"/>
      <c r="M33" s="104"/>
      <c r="N33" s="104"/>
      <c r="O33" s="104"/>
      <c r="P33" s="104"/>
      <c r="Q33" s="105"/>
      <c r="R33" s="106"/>
      <c r="S33" s="104"/>
      <c r="T33" s="104"/>
      <c r="U33" s="104"/>
      <c r="V33" s="104"/>
      <c r="W33" s="104"/>
      <c r="X33" s="107"/>
      <c r="Y33" s="102"/>
      <c r="Z33" s="104"/>
      <c r="AA33" s="104"/>
      <c r="AB33" s="104"/>
      <c r="AC33" s="104"/>
      <c r="AD33" s="104"/>
      <c r="AE33" s="107"/>
      <c r="AF33" s="102"/>
      <c r="AG33" s="104"/>
      <c r="AH33" s="104"/>
      <c r="AI33" s="104"/>
      <c r="AJ33" s="104"/>
      <c r="AK33" s="104"/>
      <c r="AL33" s="107"/>
      <c r="AM33" s="102"/>
      <c r="AN33" s="104"/>
      <c r="AO33" s="104"/>
      <c r="AP33" s="104"/>
      <c r="AQ33" s="104"/>
      <c r="AR33" s="104"/>
      <c r="AS33" s="107"/>
      <c r="AT33" s="102"/>
      <c r="AU33" s="104"/>
      <c r="AV33" s="104"/>
      <c r="AW33" s="104"/>
      <c r="AX33" s="104"/>
      <c r="AY33" s="104"/>
      <c r="AZ33" s="107"/>
      <c r="BA33" s="102"/>
      <c r="BB33" s="104"/>
      <c r="BC33" s="104"/>
      <c r="BD33" s="104"/>
      <c r="BE33" s="104"/>
      <c r="BF33" s="104"/>
      <c r="BG33" s="107"/>
      <c r="BH33" s="102"/>
      <c r="BI33" s="104"/>
      <c r="BJ33" s="104"/>
      <c r="BK33" s="104"/>
      <c r="BL33" s="104"/>
      <c r="BM33" s="104"/>
      <c r="BN33" s="107"/>
      <c r="BO33" s="102"/>
      <c r="BP33" s="104"/>
      <c r="BQ33" s="104"/>
      <c r="BR33" s="104"/>
      <c r="BS33" s="104"/>
      <c r="BT33" s="104"/>
      <c r="BU33" s="107"/>
      <c r="BV33" s="102"/>
      <c r="BW33" s="104"/>
      <c r="BX33" s="104"/>
      <c r="BY33" s="104"/>
      <c r="BZ33" s="104"/>
      <c r="CA33" s="104"/>
      <c r="CB33" s="107"/>
      <c r="CC33" s="102"/>
      <c r="CD33" s="104"/>
      <c r="CE33" s="104"/>
      <c r="CF33" s="104"/>
      <c r="CG33" s="104"/>
      <c r="CH33" s="104"/>
      <c r="CI33" s="107"/>
      <c r="CJ33" s="102"/>
      <c r="CK33" s="104"/>
      <c r="CL33" s="104"/>
      <c r="CM33" s="104"/>
      <c r="CN33" s="104"/>
      <c r="CO33" s="104"/>
      <c r="CP33" s="107"/>
      <c r="CQ33" s="102"/>
      <c r="CR33" s="104"/>
      <c r="CS33" s="104"/>
      <c r="CT33" s="104"/>
      <c r="CU33" s="104"/>
      <c r="CV33" s="104"/>
      <c r="CW33" s="107"/>
      <c r="CX33" s="102"/>
      <c r="CY33" s="104"/>
      <c r="CZ33" s="104"/>
      <c r="DA33" s="104"/>
      <c r="DB33" s="104"/>
      <c r="DC33" s="104"/>
      <c r="DD33" s="107"/>
      <c r="DE33" s="102"/>
      <c r="DF33" s="104"/>
      <c r="DG33" s="104"/>
      <c r="DH33" s="104"/>
      <c r="DI33" s="104"/>
      <c r="DJ33" s="104"/>
      <c r="DK33" s="107"/>
      <c r="DL33" s="102"/>
      <c r="DM33" s="104"/>
      <c r="DN33" s="104"/>
      <c r="DO33" s="104"/>
      <c r="DP33" s="104"/>
      <c r="DQ33" s="104"/>
      <c r="DR33" s="107"/>
      <c r="DS33" s="102"/>
      <c r="DT33" s="104"/>
      <c r="DU33" s="104"/>
      <c r="DV33" s="104"/>
      <c r="DW33" s="104"/>
      <c r="DX33" s="104"/>
      <c r="DY33" s="107"/>
      <c r="DZ33" s="102"/>
      <c r="EA33" s="104"/>
      <c r="EB33" s="104"/>
      <c r="EC33" s="104"/>
      <c r="ED33" s="104"/>
      <c r="EE33" s="104"/>
      <c r="EF33" s="107"/>
      <c r="EG33" s="104"/>
      <c r="EH33" s="107"/>
      <c r="EI33" s="104">
        <f t="shared" ref="EI33:EI34" si="415">SUM(CJ33,CC33,BV33,BO33,BH33,BA33,AT33,AM33,AF33,Y33,R33,K33,CQ33,CX33,DE33,DL33,DS33,DZ33)</f>
        <v>0</v>
      </c>
      <c r="EJ33" s="100">
        <f t="shared" si="0"/>
        <v>0</v>
      </c>
      <c r="EM33" s="101"/>
    </row>
    <row r="34" spans="1:143" ht="12" customHeight="1" outlineLevel="1" x14ac:dyDescent="0.2">
      <c r="A34" s="214" t="s">
        <v>31</v>
      </c>
      <c r="B34" s="206">
        <v>170242</v>
      </c>
      <c r="C34" s="207" t="s">
        <v>58</v>
      </c>
      <c r="D34" s="208" t="s">
        <v>89</v>
      </c>
      <c r="E34" s="209" t="s">
        <v>54</v>
      </c>
      <c r="F34" s="210">
        <v>3</v>
      </c>
      <c r="G34" s="108"/>
      <c r="H34" s="224">
        <f t="shared" ref="H34" si="416">ROUND(IFERROR(F34*G34," - "),2)</f>
        <v>0</v>
      </c>
      <c r="I34" s="225" t="e">
        <f>H34/$G$38</f>
        <v>#DIV/0!</v>
      </c>
      <c r="J34" s="25">
        <f t="shared" si="1"/>
        <v>1</v>
      </c>
      <c r="K34" s="102">
        <f t="shared" ref="K34" si="417">SUM(L34:P34)</f>
        <v>0</v>
      </c>
      <c r="L34" s="103"/>
      <c r="M34" s="103"/>
      <c r="N34" s="103"/>
      <c r="O34" s="103"/>
      <c r="P34" s="103"/>
      <c r="Q34" s="105">
        <f t="shared" ref="Q34" si="418">K34*$H34</f>
        <v>0</v>
      </c>
      <c r="R34" s="106">
        <f t="shared" ref="R34" si="419">SUM(S34:W34)</f>
        <v>0</v>
      </c>
      <c r="S34" s="103"/>
      <c r="T34" s="103"/>
      <c r="U34" s="103"/>
      <c r="V34" s="103"/>
      <c r="W34" s="103"/>
      <c r="X34" s="107">
        <f t="shared" ref="X34" si="420">R34*$H34</f>
        <v>0</v>
      </c>
      <c r="Y34" s="102">
        <f t="shared" ref="Y34" si="421">SUM(Z34:AD34)</f>
        <v>0</v>
      </c>
      <c r="Z34" s="103"/>
      <c r="AA34" s="103"/>
      <c r="AB34" s="103"/>
      <c r="AC34" s="103"/>
      <c r="AD34" s="103"/>
      <c r="AE34" s="107">
        <f t="shared" ref="AE34" si="422">Y34*$H34</f>
        <v>0</v>
      </c>
      <c r="AF34" s="102">
        <f t="shared" ref="AF34" si="423">SUM(AG34:AK34)</f>
        <v>0</v>
      </c>
      <c r="AG34" s="103"/>
      <c r="AH34" s="103"/>
      <c r="AI34" s="103"/>
      <c r="AJ34" s="103"/>
      <c r="AK34" s="103"/>
      <c r="AL34" s="107">
        <f t="shared" ref="AL34" si="424">AF34*$H34</f>
        <v>0</v>
      </c>
      <c r="AM34" s="102">
        <f t="shared" ref="AM34" si="425">SUM(AN34:AR34)</f>
        <v>0</v>
      </c>
      <c r="AN34" s="103"/>
      <c r="AO34" s="103"/>
      <c r="AP34" s="103"/>
      <c r="AQ34" s="103"/>
      <c r="AR34" s="103"/>
      <c r="AS34" s="107">
        <f t="shared" ref="AS34" si="426">AM34*$H34</f>
        <v>0</v>
      </c>
      <c r="AT34" s="102">
        <f t="shared" ref="AT34" si="427">SUM(AU34:AY34)</f>
        <v>0</v>
      </c>
      <c r="AU34" s="103"/>
      <c r="AV34" s="103"/>
      <c r="AW34" s="103"/>
      <c r="AX34" s="103"/>
      <c r="AY34" s="103"/>
      <c r="AZ34" s="107">
        <f t="shared" ref="AZ34" si="428">AT34*$H34</f>
        <v>0</v>
      </c>
      <c r="BA34" s="102">
        <f t="shared" ref="BA34" si="429">SUM(BB34:BF34)</f>
        <v>0</v>
      </c>
      <c r="BB34" s="103"/>
      <c r="BC34" s="103"/>
      <c r="BD34" s="103"/>
      <c r="BE34" s="103"/>
      <c r="BF34" s="103"/>
      <c r="BG34" s="107">
        <f t="shared" ref="BG34" si="430">BA34*$H34</f>
        <v>0</v>
      </c>
      <c r="BH34" s="102">
        <f t="shared" ref="BH34" si="431">SUM(BI34:BM34)</f>
        <v>0</v>
      </c>
      <c r="BI34" s="103"/>
      <c r="BJ34" s="103"/>
      <c r="BK34" s="103"/>
      <c r="BL34" s="103"/>
      <c r="BM34" s="103"/>
      <c r="BN34" s="107">
        <f t="shared" ref="BN34" si="432">BH34*$H34</f>
        <v>0</v>
      </c>
      <c r="BO34" s="102">
        <f t="shared" ref="BO34" si="433">SUM(BP34:BT34)</f>
        <v>0</v>
      </c>
      <c r="BP34" s="103"/>
      <c r="BQ34" s="103"/>
      <c r="BR34" s="103"/>
      <c r="BS34" s="103"/>
      <c r="BT34" s="103"/>
      <c r="BU34" s="107">
        <f t="shared" ref="BU34" si="434">BO34*$H34</f>
        <v>0</v>
      </c>
      <c r="BV34" s="102">
        <f t="shared" ref="BV34" si="435">SUM(BW34:CA34)</f>
        <v>0</v>
      </c>
      <c r="BW34" s="103"/>
      <c r="BX34" s="103"/>
      <c r="BY34" s="103"/>
      <c r="BZ34" s="103"/>
      <c r="CA34" s="103"/>
      <c r="CB34" s="107">
        <f t="shared" ref="CB34" si="436">BV34*$H34</f>
        <v>0</v>
      </c>
      <c r="CC34" s="102">
        <f t="shared" ref="CC34" si="437">SUM(CD34:CH34)</f>
        <v>0</v>
      </c>
      <c r="CD34" s="103"/>
      <c r="CE34" s="103"/>
      <c r="CF34" s="103"/>
      <c r="CG34" s="103"/>
      <c r="CH34" s="103"/>
      <c r="CI34" s="107">
        <f t="shared" ref="CI34" si="438">CC34*$H34</f>
        <v>0</v>
      </c>
      <c r="CJ34" s="102">
        <f t="shared" ref="CJ34" si="439">SUM(CK34:CO34)</f>
        <v>0</v>
      </c>
      <c r="CK34" s="103"/>
      <c r="CL34" s="103"/>
      <c r="CM34" s="103"/>
      <c r="CN34" s="103"/>
      <c r="CO34" s="103"/>
      <c r="CP34" s="107">
        <f t="shared" ref="CP34" si="440">CJ34*$H34</f>
        <v>0</v>
      </c>
      <c r="CQ34" s="102">
        <f t="shared" ref="CQ34" si="441">SUM(CR34:CV34)</f>
        <v>0</v>
      </c>
      <c r="CR34" s="103"/>
      <c r="CS34" s="103"/>
      <c r="CT34" s="103"/>
      <c r="CU34" s="103"/>
      <c r="CV34" s="103"/>
      <c r="CW34" s="107">
        <f t="shared" ref="CW34" si="442">CQ34*$H34</f>
        <v>0</v>
      </c>
      <c r="CX34" s="102">
        <f t="shared" ref="CX34" si="443">SUM(CY34:DC34)</f>
        <v>0</v>
      </c>
      <c r="CY34" s="103"/>
      <c r="CZ34" s="103"/>
      <c r="DA34" s="103"/>
      <c r="DB34" s="103"/>
      <c r="DC34" s="103"/>
      <c r="DD34" s="107">
        <f t="shared" ref="DD34" si="444">CX34*$H34</f>
        <v>0</v>
      </c>
      <c r="DE34" s="102">
        <f t="shared" ref="DE34" si="445">SUM(DF34:DJ34)</f>
        <v>0</v>
      </c>
      <c r="DF34" s="103"/>
      <c r="DG34" s="103"/>
      <c r="DH34" s="103"/>
      <c r="DI34" s="103"/>
      <c r="DJ34" s="103"/>
      <c r="DK34" s="107">
        <f t="shared" ref="DK34" si="446">DE34*$H34</f>
        <v>0</v>
      </c>
      <c r="DL34" s="102">
        <f t="shared" ref="DL34" si="447">SUM(DM34:DQ34)</f>
        <v>0</v>
      </c>
      <c r="DM34" s="103"/>
      <c r="DN34" s="103"/>
      <c r="DO34" s="103"/>
      <c r="DP34" s="103"/>
      <c r="DQ34" s="103"/>
      <c r="DR34" s="107">
        <f t="shared" ref="DR34" si="448">DL34*$H34</f>
        <v>0</v>
      </c>
      <c r="DS34" s="102">
        <f t="shared" ref="DS34" si="449">SUM(DT34:DX34)</f>
        <v>0</v>
      </c>
      <c r="DT34" s="103"/>
      <c r="DU34" s="103"/>
      <c r="DV34" s="103"/>
      <c r="DW34" s="103"/>
      <c r="DX34" s="103"/>
      <c r="DY34" s="107">
        <f t="shared" ref="DY34" si="450">DS34*$H34</f>
        <v>0</v>
      </c>
      <c r="DZ34" s="102">
        <f t="shared" ref="DZ34" si="451">SUM(EA34:EE34)</f>
        <v>0</v>
      </c>
      <c r="EA34" s="103"/>
      <c r="EB34" s="103"/>
      <c r="EC34" s="103"/>
      <c r="ED34" s="103"/>
      <c r="EE34" s="103"/>
      <c r="EF34" s="107">
        <f t="shared" ref="EF34" si="452">DZ34*$H34</f>
        <v>0</v>
      </c>
      <c r="EG34" s="104">
        <f t="shared" ref="EG34" si="453">1-EI34</f>
        <v>1</v>
      </c>
      <c r="EH34" s="107">
        <f t="shared" ref="EH34" si="454">H34-EJ34</f>
        <v>0</v>
      </c>
      <c r="EI34" s="104">
        <f t="shared" si="415"/>
        <v>0</v>
      </c>
      <c r="EJ34" s="100">
        <f t="shared" si="0"/>
        <v>0</v>
      </c>
      <c r="EM34" s="101"/>
    </row>
    <row r="35" spans="1:143" ht="12" customHeight="1" outlineLevel="1" x14ac:dyDescent="0.2">
      <c r="A35" s="202" t="s">
        <v>30</v>
      </c>
      <c r="B35" s="203"/>
      <c r="C35" s="204"/>
      <c r="D35" s="213" t="s">
        <v>75</v>
      </c>
      <c r="E35" s="36">
        <f>SUM(H36:H37)</f>
        <v>0</v>
      </c>
      <c r="F35" s="36"/>
      <c r="G35" s="36"/>
      <c r="H35" s="36"/>
      <c r="I35" s="34" t="e">
        <f>E35/$G$38</f>
        <v>#DIV/0!</v>
      </c>
      <c r="J35" s="25">
        <f t="shared" ref="J35:J37" si="455">EG35</f>
        <v>0</v>
      </c>
      <c r="K35" s="102"/>
      <c r="L35" s="103"/>
      <c r="M35" s="104"/>
      <c r="N35" s="104"/>
      <c r="O35" s="104"/>
      <c r="P35" s="104"/>
      <c r="Q35" s="105"/>
      <c r="R35" s="106"/>
      <c r="S35" s="104"/>
      <c r="T35" s="104"/>
      <c r="U35" s="104"/>
      <c r="V35" s="104"/>
      <c r="W35" s="104"/>
      <c r="X35" s="107"/>
      <c r="Y35" s="102"/>
      <c r="Z35" s="104"/>
      <c r="AA35" s="104"/>
      <c r="AB35" s="104"/>
      <c r="AC35" s="104"/>
      <c r="AD35" s="104"/>
      <c r="AE35" s="107"/>
      <c r="AF35" s="102"/>
      <c r="AG35" s="104"/>
      <c r="AH35" s="104"/>
      <c r="AI35" s="104"/>
      <c r="AJ35" s="104"/>
      <c r="AK35" s="104"/>
      <c r="AL35" s="107"/>
      <c r="AM35" s="102"/>
      <c r="AN35" s="104"/>
      <c r="AO35" s="104"/>
      <c r="AP35" s="104"/>
      <c r="AQ35" s="104"/>
      <c r="AR35" s="104"/>
      <c r="AS35" s="107"/>
      <c r="AT35" s="102"/>
      <c r="AU35" s="104"/>
      <c r="AV35" s="104"/>
      <c r="AW35" s="104"/>
      <c r="AX35" s="104"/>
      <c r="AY35" s="104"/>
      <c r="AZ35" s="107"/>
      <c r="BA35" s="102"/>
      <c r="BB35" s="104"/>
      <c r="BC35" s="104"/>
      <c r="BD35" s="104"/>
      <c r="BE35" s="104"/>
      <c r="BF35" s="104"/>
      <c r="BG35" s="107"/>
      <c r="BH35" s="102"/>
      <c r="BI35" s="104"/>
      <c r="BJ35" s="104"/>
      <c r="BK35" s="104"/>
      <c r="BL35" s="104"/>
      <c r="BM35" s="104"/>
      <c r="BN35" s="107"/>
      <c r="BO35" s="102"/>
      <c r="BP35" s="104"/>
      <c r="BQ35" s="104"/>
      <c r="BR35" s="104"/>
      <c r="BS35" s="104"/>
      <c r="BT35" s="104"/>
      <c r="BU35" s="107"/>
      <c r="BV35" s="102"/>
      <c r="BW35" s="104"/>
      <c r="BX35" s="104"/>
      <c r="BY35" s="104"/>
      <c r="BZ35" s="104"/>
      <c r="CA35" s="104"/>
      <c r="CB35" s="107"/>
      <c r="CC35" s="102"/>
      <c r="CD35" s="104"/>
      <c r="CE35" s="104"/>
      <c r="CF35" s="104"/>
      <c r="CG35" s="104"/>
      <c r="CH35" s="104"/>
      <c r="CI35" s="107"/>
      <c r="CJ35" s="102"/>
      <c r="CK35" s="104"/>
      <c r="CL35" s="104"/>
      <c r="CM35" s="104"/>
      <c r="CN35" s="104"/>
      <c r="CO35" s="104"/>
      <c r="CP35" s="107"/>
      <c r="CQ35" s="102"/>
      <c r="CR35" s="104"/>
      <c r="CS35" s="104"/>
      <c r="CT35" s="104"/>
      <c r="CU35" s="104"/>
      <c r="CV35" s="104"/>
      <c r="CW35" s="107"/>
      <c r="CX35" s="102"/>
      <c r="CY35" s="104"/>
      <c r="CZ35" s="104"/>
      <c r="DA35" s="104"/>
      <c r="DB35" s="104"/>
      <c r="DC35" s="104"/>
      <c r="DD35" s="107"/>
      <c r="DE35" s="102"/>
      <c r="DF35" s="104"/>
      <c r="DG35" s="104"/>
      <c r="DH35" s="104"/>
      <c r="DI35" s="104"/>
      <c r="DJ35" s="104"/>
      <c r="DK35" s="107"/>
      <c r="DL35" s="102"/>
      <c r="DM35" s="104"/>
      <c r="DN35" s="104"/>
      <c r="DO35" s="104"/>
      <c r="DP35" s="104"/>
      <c r="DQ35" s="104"/>
      <c r="DR35" s="107"/>
      <c r="DS35" s="102"/>
      <c r="DT35" s="104"/>
      <c r="DU35" s="104"/>
      <c r="DV35" s="104"/>
      <c r="DW35" s="104"/>
      <c r="DX35" s="104"/>
      <c r="DY35" s="107"/>
      <c r="DZ35" s="102"/>
      <c r="EA35" s="104"/>
      <c r="EB35" s="104"/>
      <c r="EC35" s="104"/>
      <c r="ED35" s="104"/>
      <c r="EE35" s="104"/>
      <c r="EF35" s="107"/>
      <c r="EG35" s="104"/>
      <c r="EH35" s="107"/>
      <c r="EI35" s="104">
        <f t="shared" ref="EI35:EI37" si="456">SUM(CJ35,CC35,BV35,BO35,BH35,BA35,AT35,AM35,AF35,Y35,R35,K35,CQ35,CX35,DE35,DL35,DS35,DZ35)</f>
        <v>0</v>
      </c>
      <c r="EJ35" s="100">
        <f t="shared" ref="EJ35:EJ37" si="457">SUM(CP35,CI35,CB35,BU35,BN35,BG35,AZ35,AS35,AL35,AE35,X35,Q35,CW35,DD35,DK35,DR35,DY35,EF35)</f>
        <v>0</v>
      </c>
      <c r="EM35" s="101"/>
    </row>
    <row r="36" spans="1:143" ht="12" customHeight="1" outlineLevel="1" x14ac:dyDescent="0.2">
      <c r="A36" s="214" t="s">
        <v>31</v>
      </c>
      <c r="B36" s="206">
        <v>170401</v>
      </c>
      <c r="C36" s="207" t="s">
        <v>58</v>
      </c>
      <c r="D36" s="208" t="s">
        <v>90</v>
      </c>
      <c r="E36" s="209" t="s">
        <v>51</v>
      </c>
      <c r="F36" s="210">
        <v>2000</v>
      </c>
      <c r="G36" s="108"/>
      <c r="H36" s="224">
        <f t="shared" ref="H36" si="458">ROUND(IFERROR(F36*G36," - "),2)</f>
        <v>0</v>
      </c>
      <c r="I36" s="225" t="e">
        <f>H36/$G$38</f>
        <v>#DIV/0!</v>
      </c>
      <c r="J36" s="25">
        <f t="shared" ref="J36" si="459">EG36</f>
        <v>1</v>
      </c>
      <c r="K36" s="102">
        <f t="shared" ref="K36" si="460">SUM(L36:P36)</f>
        <v>0</v>
      </c>
      <c r="L36" s="103"/>
      <c r="M36" s="103"/>
      <c r="N36" s="103"/>
      <c r="O36" s="103"/>
      <c r="P36" s="103"/>
      <c r="Q36" s="105">
        <f t="shared" ref="Q36" si="461">K36*$H36</f>
        <v>0</v>
      </c>
      <c r="R36" s="106">
        <f t="shared" ref="R36" si="462">SUM(S36:W36)</f>
        <v>0</v>
      </c>
      <c r="S36" s="103"/>
      <c r="T36" s="103"/>
      <c r="U36" s="103"/>
      <c r="V36" s="103"/>
      <c r="W36" s="103"/>
      <c r="X36" s="107">
        <f t="shared" ref="X36" si="463">R36*$H36</f>
        <v>0</v>
      </c>
      <c r="Y36" s="102">
        <f t="shared" ref="Y36" si="464">SUM(Z36:AD36)</f>
        <v>0</v>
      </c>
      <c r="Z36" s="103"/>
      <c r="AA36" s="103"/>
      <c r="AB36" s="103"/>
      <c r="AC36" s="103"/>
      <c r="AD36" s="103"/>
      <c r="AE36" s="107">
        <f t="shared" ref="AE36" si="465">Y36*$H36</f>
        <v>0</v>
      </c>
      <c r="AF36" s="102">
        <f t="shared" ref="AF36" si="466">SUM(AG36:AK36)</f>
        <v>0</v>
      </c>
      <c r="AG36" s="103"/>
      <c r="AH36" s="103"/>
      <c r="AI36" s="103"/>
      <c r="AJ36" s="103"/>
      <c r="AK36" s="103"/>
      <c r="AL36" s="107">
        <f t="shared" ref="AL36" si="467">AF36*$H36</f>
        <v>0</v>
      </c>
      <c r="AM36" s="102">
        <f t="shared" ref="AM36" si="468">SUM(AN36:AR36)</f>
        <v>0</v>
      </c>
      <c r="AN36" s="103"/>
      <c r="AO36" s="103"/>
      <c r="AP36" s="103"/>
      <c r="AQ36" s="103"/>
      <c r="AR36" s="103"/>
      <c r="AS36" s="107">
        <f t="shared" ref="AS36" si="469">AM36*$H36</f>
        <v>0</v>
      </c>
      <c r="AT36" s="102">
        <f t="shared" ref="AT36" si="470">SUM(AU36:AY36)</f>
        <v>0</v>
      </c>
      <c r="AU36" s="103"/>
      <c r="AV36" s="103"/>
      <c r="AW36" s="103"/>
      <c r="AX36" s="103"/>
      <c r="AY36" s="103"/>
      <c r="AZ36" s="107">
        <f t="shared" ref="AZ36" si="471">AT36*$H36</f>
        <v>0</v>
      </c>
      <c r="BA36" s="102">
        <f t="shared" ref="BA36" si="472">SUM(BB36:BF36)</f>
        <v>0</v>
      </c>
      <c r="BB36" s="103"/>
      <c r="BC36" s="103"/>
      <c r="BD36" s="103"/>
      <c r="BE36" s="103"/>
      <c r="BF36" s="103"/>
      <c r="BG36" s="107">
        <f t="shared" ref="BG36" si="473">BA36*$H36</f>
        <v>0</v>
      </c>
      <c r="BH36" s="102">
        <f t="shared" ref="BH36" si="474">SUM(BI36:BM36)</f>
        <v>0</v>
      </c>
      <c r="BI36" s="103"/>
      <c r="BJ36" s="103"/>
      <c r="BK36" s="103"/>
      <c r="BL36" s="103"/>
      <c r="BM36" s="103"/>
      <c r="BN36" s="107">
        <f t="shared" ref="BN36" si="475">BH36*$H36</f>
        <v>0</v>
      </c>
      <c r="BO36" s="102">
        <f t="shared" ref="BO36" si="476">SUM(BP36:BT36)</f>
        <v>0</v>
      </c>
      <c r="BP36" s="103"/>
      <c r="BQ36" s="103"/>
      <c r="BR36" s="103"/>
      <c r="BS36" s="103"/>
      <c r="BT36" s="103"/>
      <c r="BU36" s="107">
        <f t="shared" ref="BU36" si="477">BO36*$H36</f>
        <v>0</v>
      </c>
      <c r="BV36" s="102">
        <f t="shared" ref="BV36" si="478">SUM(BW36:CA36)</f>
        <v>0</v>
      </c>
      <c r="BW36" s="103"/>
      <c r="BX36" s="103"/>
      <c r="BY36" s="103"/>
      <c r="BZ36" s="103"/>
      <c r="CA36" s="103"/>
      <c r="CB36" s="107">
        <f t="shared" ref="CB36" si="479">BV36*$H36</f>
        <v>0</v>
      </c>
      <c r="CC36" s="102">
        <f t="shared" ref="CC36" si="480">SUM(CD36:CH36)</f>
        <v>0</v>
      </c>
      <c r="CD36" s="103"/>
      <c r="CE36" s="103"/>
      <c r="CF36" s="103"/>
      <c r="CG36" s="103"/>
      <c r="CH36" s="103"/>
      <c r="CI36" s="107">
        <f t="shared" ref="CI36" si="481">CC36*$H36</f>
        <v>0</v>
      </c>
      <c r="CJ36" s="102">
        <f t="shared" ref="CJ36" si="482">SUM(CK36:CO36)</f>
        <v>0</v>
      </c>
      <c r="CK36" s="103"/>
      <c r="CL36" s="103"/>
      <c r="CM36" s="103"/>
      <c r="CN36" s="103"/>
      <c r="CO36" s="103"/>
      <c r="CP36" s="107">
        <f t="shared" ref="CP36" si="483">CJ36*$H36</f>
        <v>0</v>
      </c>
      <c r="CQ36" s="102">
        <f t="shared" ref="CQ36" si="484">SUM(CR36:CV36)</f>
        <v>0</v>
      </c>
      <c r="CR36" s="103"/>
      <c r="CS36" s="103"/>
      <c r="CT36" s="103"/>
      <c r="CU36" s="103"/>
      <c r="CV36" s="103"/>
      <c r="CW36" s="107">
        <f t="shared" ref="CW36" si="485">CQ36*$H36</f>
        <v>0</v>
      </c>
      <c r="CX36" s="102">
        <f t="shared" ref="CX36" si="486">SUM(CY36:DC36)</f>
        <v>0</v>
      </c>
      <c r="CY36" s="103"/>
      <c r="CZ36" s="103"/>
      <c r="DA36" s="103"/>
      <c r="DB36" s="103"/>
      <c r="DC36" s="103"/>
      <c r="DD36" s="107">
        <f t="shared" ref="DD36" si="487">CX36*$H36</f>
        <v>0</v>
      </c>
      <c r="DE36" s="102">
        <f t="shared" ref="DE36" si="488">SUM(DF36:DJ36)</f>
        <v>0</v>
      </c>
      <c r="DF36" s="103"/>
      <c r="DG36" s="103"/>
      <c r="DH36" s="103"/>
      <c r="DI36" s="103"/>
      <c r="DJ36" s="103"/>
      <c r="DK36" s="107">
        <f t="shared" ref="DK36" si="489">DE36*$H36</f>
        <v>0</v>
      </c>
      <c r="DL36" s="102">
        <f t="shared" ref="DL36" si="490">SUM(DM36:DQ36)</f>
        <v>0</v>
      </c>
      <c r="DM36" s="103"/>
      <c r="DN36" s="103"/>
      <c r="DO36" s="103"/>
      <c r="DP36" s="103"/>
      <c r="DQ36" s="103"/>
      <c r="DR36" s="107">
        <f t="shared" ref="DR36" si="491">DL36*$H36</f>
        <v>0</v>
      </c>
      <c r="DS36" s="102">
        <f t="shared" ref="DS36" si="492">SUM(DT36:DX36)</f>
        <v>0</v>
      </c>
      <c r="DT36" s="103"/>
      <c r="DU36" s="103"/>
      <c r="DV36" s="103"/>
      <c r="DW36" s="103"/>
      <c r="DX36" s="103"/>
      <c r="DY36" s="107">
        <f t="shared" ref="DY36" si="493">DS36*$H36</f>
        <v>0</v>
      </c>
      <c r="DZ36" s="102">
        <f t="shared" ref="DZ36" si="494">SUM(EA36:EE36)</f>
        <v>0</v>
      </c>
      <c r="EA36" s="103"/>
      <c r="EB36" s="103"/>
      <c r="EC36" s="103"/>
      <c r="ED36" s="103"/>
      <c r="EE36" s="103"/>
      <c r="EF36" s="107">
        <f t="shared" ref="EF36" si="495">DZ36*$H36</f>
        <v>0</v>
      </c>
      <c r="EG36" s="104">
        <f t="shared" ref="EG36" si="496">1-EI36</f>
        <v>1</v>
      </c>
      <c r="EH36" s="107">
        <f t="shared" ref="EH36" si="497">H36-EJ36</f>
        <v>0</v>
      </c>
      <c r="EI36" s="104">
        <f t="shared" ref="EI36" si="498">SUM(CJ36,CC36,BV36,BO36,BH36,BA36,AT36,AM36,AF36,Y36,R36,K36,CQ36,CX36,DE36,DL36,DS36,DZ36)</f>
        <v>0</v>
      </c>
      <c r="EJ36" s="100">
        <f t="shared" ref="EJ36" si="499">SUM(CP36,CI36,CB36,BU36,BN36,BG36,AZ36,AS36,AL36,AE36,X36,Q36,CW36,DD36,DK36,DR36,DY36,EF36)</f>
        <v>0</v>
      </c>
      <c r="EM36" s="101"/>
    </row>
    <row r="37" spans="1:143" ht="24" customHeight="1" outlineLevel="1" thickBot="1" x14ac:dyDescent="0.25">
      <c r="A37" s="214" t="s">
        <v>32</v>
      </c>
      <c r="B37" s="206">
        <v>10107</v>
      </c>
      <c r="C37" s="207" t="s">
        <v>58</v>
      </c>
      <c r="D37" s="208" t="s">
        <v>82</v>
      </c>
      <c r="E37" s="209" t="s">
        <v>54</v>
      </c>
      <c r="F37" s="210">
        <v>30</v>
      </c>
      <c r="G37" s="108"/>
      <c r="H37" s="224">
        <f t="shared" ref="H37" si="500">ROUND(IFERROR(F37*G37," - "),2)</f>
        <v>0</v>
      </c>
      <c r="I37" s="225" t="e">
        <f>H37/$G$38</f>
        <v>#DIV/0!</v>
      </c>
      <c r="J37" s="25">
        <f t="shared" si="455"/>
        <v>1</v>
      </c>
      <c r="K37" s="102">
        <f t="shared" ref="K37" si="501">SUM(L37:P37)</f>
        <v>0</v>
      </c>
      <c r="L37" s="103"/>
      <c r="M37" s="103"/>
      <c r="N37" s="103"/>
      <c r="O37" s="103"/>
      <c r="P37" s="103"/>
      <c r="Q37" s="105">
        <f t="shared" ref="Q37" si="502">K37*$H37</f>
        <v>0</v>
      </c>
      <c r="R37" s="106">
        <f t="shared" ref="R37" si="503">SUM(S37:W37)</f>
        <v>0</v>
      </c>
      <c r="S37" s="103"/>
      <c r="T37" s="103"/>
      <c r="U37" s="103"/>
      <c r="V37" s="103"/>
      <c r="W37" s="103"/>
      <c r="X37" s="107">
        <f t="shared" ref="X37" si="504">R37*$H37</f>
        <v>0</v>
      </c>
      <c r="Y37" s="102">
        <f t="shared" ref="Y37" si="505">SUM(Z37:AD37)</f>
        <v>0</v>
      </c>
      <c r="Z37" s="103"/>
      <c r="AA37" s="103"/>
      <c r="AB37" s="103"/>
      <c r="AC37" s="103"/>
      <c r="AD37" s="103"/>
      <c r="AE37" s="107">
        <f t="shared" ref="AE37" si="506">Y37*$H37</f>
        <v>0</v>
      </c>
      <c r="AF37" s="102">
        <f t="shared" ref="AF37" si="507">SUM(AG37:AK37)</f>
        <v>0</v>
      </c>
      <c r="AG37" s="103"/>
      <c r="AH37" s="103"/>
      <c r="AI37" s="103"/>
      <c r="AJ37" s="103"/>
      <c r="AK37" s="103"/>
      <c r="AL37" s="107">
        <f t="shared" ref="AL37" si="508">AF37*$H37</f>
        <v>0</v>
      </c>
      <c r="AM37" s="102">
        <f t="shared" ref="AM37" si="509">SUM(AN37:AR37)</f>
        <v>0</v>
      </c>
      <c r="AN37" s="103"/>
      <c r="AO37" s="103"/>
      <c r="AP37" s="103"/>
      <c r="AQ37" s="103"/>
      <c r="AR37" s="103"/>
      <c r="AS37" s="107">
        <f t="shared" ref="AS37" si="510">AM37*$H37</f>
        <v>0</v>
      </c>
      <c r="AT37" s="102">
        <f t="shared" ref="AT37" si="511">SUM(AU37:AY37)</f>
        <v>0</v>
      </c>
      <c r="AU37" s="103"/>
      <c r="AV37" s="103"/>
      <c r="AW37" s="103"/>
      <c r="AX37" s="103"/>
      <c r="AY37" s="103"/>
      <c r="AZ37" s="107">
        <f t="shared" ref="AZ37" si="512">AT37*$H37</f>
        <v>0</v>
      </c>
      <c r="BA37" s="102">
        <f t="shared" ref="BA37" si="513">SUM(BB37:BF37)</f>
        <v>0</v>
      </c>
      <c r="BB37" s="103"/>
      <c r="BC37" s="103"/>
      <c r="BD37" s="103"/>
      <c r="BE37" s="103"/>
      <c r="BF37" s="103"/>
      <c r="BG37" s="107">
        <f t="shared" ref="BG37" si="514">BA37*$H37</f>
        <v>0</v>
      </c>
      <c r="BH37" s="102">
        <f t="shared" ref="BH37" si="515">SUM(BI37:BM37)</f>
        <v>0</v>
      </c>
      <c r="BI37" s="103"/>
      <c r="BJ37" s="103"/>
      <c r="BK37" s="103"/>
      <c r="BL37" s="103"/>
      <c r="BM37" s="103"/>
      <c r="BN37" s="107">
        <f t="shared" ref="BN37" si="516">BH37*$H37</f>
        <v>0</v>
      </c>
      <c r="BO37" s="102">
        <f t="shared" ref="BO37" si="517">SUM(BP37:BT37)</f>
        <v>0</v>
      </c>
      <c r="BP37" s="103"/>
      <c r="BQ37" s="103"/>
      <c r="BR37" s="103"/>
      <c r="BS37" s="103"/>
      <c r="BT37" s="103"/>
      <c r="BU37" s="107">
        <f t="shared" ref="BU37" si="518">BO37*$H37</f>
        <v>0</v>
      </c>
      <c r="BV37" s="102">
        <f t="shared" ref="BV37" si="519">SUM(BW37:CA37)</f>
        <v>0</v>
      </c>
      <c r="BW37" s="103"/>
      <c r="BX37" s="103"/>
      <c r="BY37" s="103"/>
      <c r="BZ37" s="103"/>
      <c r="CA37" s="103"/>
      <c r="CB37" s="107">
        <f t="shared" ref="CB37" si="520">BV37*$H37</f>
        <v>0</v>
      </c>
      <c r="CC37" s="102">
        <f t="shared" ref="CC37" si="521">SUM(CD37:CH37)</f>
        <v>0</v>
      </c>
      <c r="CD37" s="103"/>
      <c r="CE37" s="103"/>
      <c r="CF37" s="103"/>
      <c r="CG37" s="103"/>
      <c r="CH37" s="103"/>
      <c r="CI37" s="107">
        <f t="shared" ref="CI37" si="522">CC37*$H37</f>
        <v>0</v>
      </c>
      <c r="CJ37" s="102">
        <f t="shared" ref="CJ37" si="523">SUM(CK37:CO37)</f>
        <v>0</v>
      </c>
      <c r="CK37" s="103"/>
      <c r="CL37" s="103"/>
      <c r="CM37" s="103"/>
      <c r="CN37" s="103"/>
      <c r="CO37" s="103"/>
      <c r="CP37" s="107">
        <f t="shared" ref="CP37" si="524">CJ37*$H37</f>
        <v>0</v>
      </c>
      <c r="CQ37" s="102">
        <f t="shared" ref="CQ37" si="525">SUM(CR37:CV37)</f>
        <v>0</v>
      </c>
      <c r="CR37" s="103"/>
      <c r="CS37" s="103"/>
      <c r="CT37" s="103"/>
      <c r="CU37" s="103"/>
      <c r="CV37" s="103"/>
      <c r="CW37" s="107">
        <f t="shared" ref="CW37" si="526">CQ37*$H37</f>
        <v>0</v>
      </c>
      <c r="CX37" s="102">
        <f t="shared" ref="CX37" si="527">SUM(CY37:DC37)</f>
        <v>0</v>
      </c>
      <c r="CY37" s="103"/>
      <c r="CZ37" s="103"/>
      <c r="DA37" s="103"/>
      <c r="DB37" s="103"/>
      <c r="DC37" s="103"/>
      <c r="DD37" s="107">
        <f t="shared" ref="DD37" si="528">CX37*$H37</f>
        <v>0</v>
      </c>
      <c r="DE37" s="102">
        <f t="shared" ref="DE37" si="529">SUM(DF37:DJ37)</f>
        <v>0</v>
      </c>
      <c r="DF37" s="103"/>
      <c r="DG37" s="103"/>
      <c r="DH37" s="103"/>
      <c r="DI37" s="103"/>
      <c r="DJ37" s="103"/>
      <c r="DK37" s="107">
        <f t="shared" ref="DK37" si="530">DE37*$H37</f>
        <v>0</v>
      </c>
      <c r="DL37" s="102">
        <f t="shared" ref="DL37" si="531">SUM(DM37:DQ37)</f>
        <v>0</v>
      </c>
      <c r="DM37" s="103"/>
      <c r="DN37" s="103"/>
      <c r="DO37" s="103"/>
      <c r="DP37" s="103"/>
      <c r="DQ37" s="103"/>
      <c r="DR37" s="107">
        <f t="shared" ref="DR37" si="532">DL37*$H37</f>
        <v>0</v>
      </c>
      <c r="DS37" s="102">
        <f t="shared" ref="DS37" si="533">SUM(DT37:DX37)</f>
        <v>0</v>
      </c>
      <c r="DT37" s="103"/>
      <c r="DU37" s="103"/>
      <c r="DV37" s="103"/>
      <c r="DW37" s="103"/>
      <c r="DX37" s="103"/>
      <c r="DY37" s="107">
        <f t="shared" ref="DY37" si="534">DS37*$H37</f>
        <v>0</v>
      </c>
      <c r="DZ37" s="102">
        <f t="shared" ref="DZ37" si="535">SUM(EA37:EE37)</f>
        <v>0</v>
      </c>
      <c r="EA37" s="103"/>
      <c r="EB37" s="103"/>
      <c r="EC37" s="103"/>
      <c r="ED37" s="103"/>
      <c r="EE37" s="103"/>
      <c r="EF37" s="107">
        <f t="shared" ref="EF37" si="536">DZ37*$H37</f>
        <v>0</v>
      </c>
      <c r="EG37" s="104">
        <f t="shared" ref="EG37" si="537">1-EI37</f>
        <v>1</v>
      </c>
      <c r="EH37" s="107">
        <f t="shared" ref="EH37" si="538">H37-EJ37</f>
        <v>0</v>
      </c>
      <c r="EI37" s="104">
        <f t="shared" si="456"/>
        <v>0</v>
      </c>
      <c r="EJ37" s="100">
        <f t="shared" si="457"/>
        <v>0</v>
      </c>
      <c r="EM37" s="101"/>
    </row>
    <row r="38" spans="1:143" ht="15" customHeight="1" thickBot="1" x14ac:dyDescent="0.25">
      <c r="A38" s="231" t="s">
        <v>49</v>
      </c>
      <c r="B38" s="232"/>
      <c r="C38" s="232"/>
      <c r="D38" s="233"/>
      <c r="E38" s="236"/>
      <c r="F38" s="237"/>
      <c r="G38" s="51">
        <f>ROUND(SUM(E14,E24,E32),2)</f>
        <v>0</v>
      </c>
      <c r="H38" s="51"/>
      <c r="I38" s="229" t="e">
        <f>SUM(H14:H37)/G38</f>
        <v>#DIV/0!</v>
      </c>
      <c r="J38" s="25" t="e">
        <f t="shared" ref="J38" si="539">EG38</f>
        <v>#REF!</v>
      </c>
      <c r="K38" s="117" t="e">
        <f>Q38/$G$38</f>
        <v>#REF!</v>
      </c>
      <c r="L38" s="118"/>
      <c r="M38" s="118"/>
      <c r="N38" s="118"/>
      <c r="O38" s="118"/>
      <c r="P38" s="118"/>
      <c r="Q38" s="119" t="e">
        <f>Q14+Q32+#REF!+#REF!</f>
        <v>#REF!</v>
      </c>
      <c r="R38" s="117" t="e">
        <f>X38/$G$38</f>
        <v>#REF!</v>
      </c>
      <c r="S38" s="118"/>
      <c r="T38" s="118"/>
      <c r="U38" s="118"/>
      <c r="V38" s="118"/>
      <c r="W38" s="118"/>
      <c r="X38" s="119" t="e">
        <f>X14+X32+#REF!+#REF!</f>
        <v>#REF!</v>
      </c>
      <c r="Y38" s="117" t="e">
        <f>AE38/$G$38</f>
        <v>#REF!</v>
      </c>
      <c r="Z38" s="118"/>
      <c r="AA38" s="118"/>
      <c r="AB38" s="118"/>
      <c r="AC38" s="118"/>
      <c r="AD38" s="118"/>
      <c r="AE38" s="119" t="e">
        <f>AE14+AE32+#REF!+#REF!</f>
        <v>#REF!</v>
      </c>
      <c r="AF38" s="117" t="e">
        <f>AL38/$G$38</f>
        <v>#REF!</v>
      </c>
      <c r="AG38" s="118"/>
      <c r="AH38" s="118"/>
      <c r="AI38" s="118"/>
      <c r="AJ38" s="118"/>
      <c r="AK38" s="118"/>
      <c r="AL38" s="119" t="e">
        <f>AL14+AL32+#REF!+#REF!</f>
        <v>#REF!</v>
      </c>
      <c r="AM38" s="117" t="e">
        <f>AS38/$G$38</f>
        <v>#REF!</v>
      </c>
      <c r="AN38" s="118"/>
      <c r="AO38" s="118"/>
      <c r="AP38" s="118"/>
      <c r="AQ38" s="118"/>
      <c r="AR38" s="118"/>
      <c r="AS38" s="119" t="e">
        <f>AS14+AS32+#REF!+#REF!</f>
        <v>#REF!</v>
      </c>
      <c r="AT38" s="117" t="e">
        <f>AZ38/$G$38</f>
        <v>#REF!</v>
      </c>
      <c r="AU38" s="118"/>
      <c r="AV38" s="118"/>
      <c r="AW38" s="118"/>
      <c r="AX38" s="118"/>
      <c r="AY38" s="118"/>
      <c r="AZ38" s="119" t="e">
        <f>AZ14+AZ32+#REF!+#REF!</f>
        <v>#REF!</v>
      </c>
      <c r="BA38" s="117" t="e">
        <f>BG38/$G$38</f>
        <v>#REF!</v>
      </c>
      <c r="BB38" s="118"/>
      <c r="BC38" s="118"/>
      <c r="BD38" s="118"/>
      <c r="BE38" s="118"/>
      <c r="BF38" s="118"/>
      <c r="BG38" s="119" t="e">
        <f>BG14+BG32+#REF!+#REF!</f>
        <v>#REF!</v>
      </c>
      <c r="BH38" s="117" t="e">
        <f>BN38/$G$38</f>
        <v>#REF!</v>
      </c>
      <c r="BI38" s="118"/>
      <c r="BJ38" s="118"/>
      <c r="BK38" s="118"/>
      <c r="BL38" s="118"/>
      <c r="BM38" s="118"/>
      <c r="BN38" s="119" t="e">
        <f>BN14+BN32+#REF!+#REF!</f>
        <v>#REF!</v>
      </c>
      <c r="BO38" s="117" t="e">
        <f>BU38/$G$38</f>
        <v>#REF!</v>
      </c>
      <c r="BP38" s="118"/>
      <c r="BQ38" s="118"/>
      <c r="BR38" s="118"/>
      <c r="BS38" s="118"/>
      <c r="BT38" s="118"/>
      <c r="BU38" s="119" t="e">
        <f>BU14+BU32+#REF!+#REF!</f>
        <v>#REF!</v>
      </c>
      <c r="BV38" s="117" t="e">
        <f>CB38/$G$38</f>
        <v>#REF!</v>
      </c>
      <c r="BW38" s="118"/>
      <c r="BX38" s="118"/>
      <c r="BY38" s="118"/>
      <c r="BZ38" s="118"/>
      <c r="CA38" s="118"/>
      <c r="CB38" s="119" t="e">
        <f>CB14+CB32+#REF!+#REF!</f>
        <v>#REF!</v>
      </c>
      <c r="CC38" s="117" t="e">
        <f>CI38/$G$38</f>
        <v>#REF!</v>
      </c>
      <c r="CD38" s="118"/>
      <c r="CE38" s="118"/>
      <c r="CF38" s="118"/>
      <c r="CG38" s="118"/>
      <c r="CH38" s="118"/>
      <c r="CI38" s="119" t="e">
        <f>CI14+CI32+#REF!+#REF!</f>
        <v>#REF!</v>
      </c>
      <c r="CJ38" s="117" t="e">
        <f>CP38/$G$38</f>
        <v>#REF!</v>
      </c>
      <c r="CK38" s="118"/>
      <c r="CL38" s="118"/>
      <c r="CM38" s="118"/>
      <c r="CN38" s="118"/>
      <c r="CO38" s="118"/>
      <c r="CP38" s="119" t="e">
        <f>CP14+CP32+#REF!+#REF!</f>
        <v>#REF!</v>
      </c>
      <c r="CQ38" s="117" t="e">
        <f>CW38/$G$38</f>
        <v>#REF!</v>
      </c>
      <c r="CR38" s="118"/>
      <c r="CS38" s="118"/>
      <c r="CT38" s="118"/>
      <c r="CU38" s="118"/>
      <c r="CV38" s="118"/>
      <c r="CW38" s="119" t="e">
        <f>CW14+CW32+#REF!+#REF!</f>
        <v>#REF!</v>
      </c>
      <c r="CX38" s="117" t="e">
        <f>DD38/$G$38</f>
        <v>#REF!</v>
      </c>
      <c r="CY38" s="118"/>
      <c r="CZ38" s="118"/>
      <c r="DA38" s="118"/>
      <c r="DB38" s="118"/>
      <c r="DC38" s="118"/>
      <c r="DD38" s="119" t="e">
        <f>DD14+DD32+#REF!+#REF!</f>
        <v>#REF!</v>
      </c>
      <c r="DE38" s="117" t="e">
        <f>DK38/$G$38</f>
        <v>#REF!</v>
      </c>
      <c r="DF38" s="118"/>
      <c r="DG38" s="118"/>
      <c r="DH38" s="118"/>
      <c r="DI38" s="118"/>
      <c r="DJ38" s="118"/>
      <c r="DK38" s="119" t="e">
        <f>DK14+DK32+#REF!+#REF!</f>
        <v>#REF!</v>
      </c>
      <c r="DL38" s="117" t="e">
        <f>DR38/$G$38</f>
        <v>#REF!</v>
      </c>
      <c r="DM38" s="118"/>
      <c r="DN38" s="118"/>
      <c r="DO38" s="118"/>
      <c r="DP38" s="118"/>
      <c r="DQ38" s="118"/>
      <c r="DR38" s="119" t="e">
        <f>DR14+DR32+#REF!+#REF!</f>
        <v>#REF!</v>
      </c>
      <c r="DS38" s="117" t="e">
        <f>DY38/$G$38</f>
        <v>#REF!</v>
      </c>
      <c r="DT38" s="118"/>
      <c r="DU38" s="118"/>
      <c r="DV38" s="118"/>
      <c r="DW38" s="118"/>
      <c r="DX38" s="118"/>
      <c r="DY38" s="119" t="e">
        <f>DY14+DY32+#REF!+#REF!</f>
        <v>#REF!</v>
      </c>
      <c r="DZ38" s="117" t="e">
        <f>EF38/$G$38</f>
        <v>#REF!</v>
      </c>
      <c r="EA38" s="118"/>
      <c r="EB38" s="118"/>
      <c r="EC38" s="118"/>
      <c r="ED38" s="118"/>
      <c r="EE38" s="118"/>
      <c r="EF38" s="119" t="e">
        <f>EF14+EF32+#REF!+#REF!</f>
        <v>#REF!</v>
      </c>
      <c r="EG38" s="120" t="e">
        <f>EH38/G38</f>
        <v>#REF!</v>
      </c>
      <c r="EH38" s="119" t="e">
        <f>EH14+EH32+#REF!+#REF!</f>
        <v>#REF!</v>
      </c>
      <c r="EI38" s="120" t="e">
        <f>EJ38/G38</f>
        <v>#REF!</v>
      </c>
      <c r="EJ38" s="119" t="e">
        <f>EJ14+EJ32+#REF!+#REF!</f>
        <v>#REF!</v>
      </c>
      <c r="EK38" s="24"/>
    </row>
    <row r="39" spans="1:143" ht="7.5" customHeight="1" thickBot="1" x14ac:dyDescent="0.25">
      <c r="A39" s="234"/>
      <c r="B39" s="234"/>
      <c r="C39" s="234"/>
      <c r="D39" s="235"/>
      <c r="E39" s="121"/>
      <c r="F39" s="122"/>
      <c r="G39" s="45"/>
      <c r="H39" s="45"/>
      <c r="I39" s="230"/>
      <c r="J39" s="46"/>
      <c r="K39" s="123"/>
      <c r="L39" s="123"/>
      <c r="M39" s="123"/>
      <c r="N39" s="123"/>
      <c r="O39" s="123"/>
      <c r="P39" s="123"/>
      <c r="Q39" s="124"/>
      <c r="R39" s="123"/>
      <c r="S39" s="123"/>
      <c r="T39" s="123"/>
      <c r="U39" s="123"/>
      <c r="V39" s="123"/>
      <c r="W39" s="123"/>
      <c r="X39" s="124"/>
      <c r="Y39" s="123"/>
      <c r="Z39" s="123"/>
      <c r="AA39" s="123"/>
      <c r="AB39" s="123"/>
      <c r="AC39" s="123"/>
      <c r="AD39" s="123"/>
      <c r="AE39" s="124"/>
      <c r="AF39" s="123"/>
      <c r="AG39" s="123"/>
      <c r="AH39" s="123"/>
      <c r="AI39" s="123"/>
      <c r="AJ39" s="123"/>
      <c r="AK39" s="123"/>
      <c r="AL39" s="124"/>
      <c r="AM39" s="123"/>
      <c r="AN39" s="123"/>
      <c r="AO39" s="123"/>
      <c r="AP39" s="123"/>
      <c r="AQ39" s="123"/>
      <c r="AR39" s="123"/>
      <c r="AS39" s="124"/>
      <c r="AT39" s="123"/>
      <c r="AU39" s="123"/>
      <c r="AV39" s="123"/>
      <c r="AW39" s="123"/>
      <c r="AX39" s="123"/>
      <c r="AY39" s="123"/>
      <c r="AZ39" s="124"/>
      <c r="BA39" s="123"/>
      <c r="BB39" s="123"/>
      <c r="BC39" s="123"/>
      <c r="BD39" s="123"/>
      <c r="BE39" s="123"/>
      <c r="BF39" s="123"/>
      <c r="BG39" s="124"/>
      <c r="BH39" s="123"/>
      <c r="BI39" s="123"/>
      <c r="BJ39" s="123"/>
      <c r="BK39" s="123"/>
      <c r="BL39" s="123"/>
      <c r="BM39" s="123"/>
      <c r="BN39" s="124"/>
      <c r="BO39" s="123"/>
      <c r="BP39" s="123"/>
      <c r="BQ39" s="123"/>
      <c r="BR39" s="123"/>
      <c r="BS39" s="123"/>
      <c r="BT39" s="123"/>
      <c r="BU39" s="124"/>
      <c r="BV39" s="123"/>
      <c r="BW39" s="123"/>
      <c r="BX39" s="123"/>
      <c r="BY39" s="123"/>
      <c r="BZ39" s="123"/>
      <c r="CA39" s="123"/>
      <c r="CB39" s="124"/>
      <c r="CC39" s="123"/>
      <c r="CD39" s="123"/>
      <c r="CE39" s="123"/>
      <c r="CF39" s="123"/>
      <c r="CG39" s="123"/>
      <c r="CH39" s="123"/>
      <c r="CI39" s="124"/>
      <c r="CJ39" s="123"/>
      <c r="CK39" s="123"/>
      <c r="CL39" s="123"/>
      <c r="CM39" s="123"/>
      <c r="CN39" s="123"/>
      <c r="CO39" s="123"/>
      <c r="CP39" s="124"/>
      <c r="CQ39" s="123"/>
      <c r="CR39" s="123"/>
      <c r="CS39" s="123"/>
      <c r="CT39" s="123"/>
      <c r="CU39" s="123"/>
      <c r="CV39" s="123"/>
      <c r="CW39" s="124"/>
      <c r="CX39" s="123"/>
      <c r="CY39" s="123"/>
      <c r="CZ39" s="123"/>
      <c r="DA39" s="123"/>
      <c r="DB39" s="123"/>
      <c r="DC39" s="123"/>
      <c r="DD39" s="124"/>
      <c r="DE39" s="123"/>
      <c r="DF39" s="123"/>
      <c r="DG39" s="123"/>
      <c r="DH39" s="123"/>
      <c r="DI39" s="123"/>
      <c r="DJ39" s="123"/>
      <c r="DK39" s="124"/>
      <c r="DL39" s="123"/>
      <c r="DM39" s="123"/>
      <c r="DN39" s="123"/>
      <c r="DO39" s="123"/>
      <c r="DP39" s="123"/>
      <c r="DQ39" s="123"/>
      <c r="DR39" s="124"/>
      <c r="DS39" s="123"/>
      <c r="DT39" s="123"/>
      <c r="DU39" s="123"/>
      <c r="DV39" s="123"/>
      <c r="DW39" s="123"/>
      <c r="DX39" s="123"/>
      <c r="DY39" s="124"/>
      <c r="DZ39" s="123"/>
      <c r="EA39" s="123"/>
      <c r="EB39" s="123"/>
      <c r="EC39" s="123"/>
      <c r="ED39" s="123"/>
      <c r="EE39" s="123"/>
      <c r="EF39" s="124"/>
      <c r="EG39" s="125"/>
      <c r="EH39" s="124"/>
      <c r="EI39" s="125"/>
      <c r="EJ39" s="124"/>
      <c r="EK39" s="24"/>
    </row>
    <row r="40" spans="1:143" ht="14.25" customHeight="1" thickBot="1" x14ac:dyDescent="0.25">
      <c r="A40" s="231" t="s">
        <v>64</v>
      </c>
      <c r="B40" s="232"/>
      <c r="C40" s="232"/>
      <c r="D40" s="233"/>
      <c r="E40" s="126" t="s">
        <v>92</v>
      </c>
      <c r="F40" s="116"/>
      <c r="G40" s="51" t="e">
        <f>ROUND(G38*(1+E40),2)</f>
        <v>#VALUE!</v>
      </c>
      <c r="H40" s="52"/>
      <c r="I40" s="229" t="e">
        <f>SUM(H16:H37)*(1+E40)/G40</f>
        <v>#VALUE!</v>
      </c>
      <c r="J40" s="25"/>
      <c r="CH40" s="8"/>
      <c r="CI40" s="7"/>
      <c r="CJ40" s="9"/>
      <c r="CK40" s="9"/>
      <c r="CL40" s="9"/>
      <c r="CM40" s="9"/>
      <c r="CN40" s="9"/>
      <c r="CO40" s="9"/>
      <c r="CP40" s="7"/>
      <c r="CQ40" s="9"/>
      <c r="CR40" s="9"/>
      <c r="CS40" s="9"/>
      <c r="CT40" s="9"/>
      <c r="CU40" s="9"/>
      <c r="CV40" s="9"/>
      <c r="CW40" s="7"/>
      <c r="CX40" s="9"/>
      <c r="CY40" s="9"/>
      <c r="CZ40" s="9"/>
      <c r="DA40" s="9"/>
      <c r="DB40" s="9"/>
      <c r="DC40" s="9"/>
      <c r="DD40" s="7"/>
      <c r="DE40" s="9"/>
      <c r="DF40" s="9"/>
      <c r="DG40" s="9"/>
      <c r="DH40" s="9"/>
      <c r="DI40" s="9"/>
      <c r="DJ40" s="9"/>
      <c r="DK40" s="7"/>
      <c r="DL40" s="9"/>
      <c r="DM40" s="9"/>
      <c r="DN40" s="9"/>
      <c r="DO40" s="9"/>
      <c r="DP40" s="9"/>
      <c r="DQ40" s="9"/>
      <c r="DR40" s="7"/>
      <c r="DS40" s="9"/>
      <c r="DT40" s="9"/>
      <c r="DU40" s="9"/>
      <c r="DV40" s="9"/>
      <c r="DW40" s="9"/>
      <c r="DX40" s="9"/>
      <c r="DY40" s="7"/>
      <c r="DZ40" s="9"/>
      <c r="EA40" s="9"/>
      <c r="EB40" s="9"/>
      <c r="EC40" s="9"/>
      <c r="ED40" s="9"/>
      <c r="EE40" s="9"/>
      <c r="EF40" s="7"/>
      <c r="EG40" s="9"/>
      <c r="EH40" s="9"/>
      <c r="EI40" s="9"/>
      <c r="EJ40" s="29" t="e">
        <f>G38-(EH38+EJ38)</f>
        <v>#REF!</v>
      </c>
    </row>
    <row r="41" spans="1:143" ht="35.25" customHeight="1" x14ac:dyDescent="0.2">
      <c r="A41" s="127"/>
      <c r="B41" s="127"/>
      <c r="C41" s="127"/>
      <c r="D41" s="127"/>
      <c r="E41" s="127"/>
      <c r="F41" s="127"/>
      <c r="G41" s="128"/>
      <c r="H41" s="129"/>
      <c r="I41" s="130"/>
      <c r="J41" s="25"/>
      <c r="L41" s="26"/>
      <c r="CH41" s="8"/>
      <c r="CI41" s="7"/>
      <c r="CJ41" s="9"/>
      <c r="CK41" s="9"/>
      <c r="CL41" s="9"/>
      <c r="CM41" s="9"/>
      <c r="CN41" s="9"/>
      <c r="CO41" s="9"/>
      <c r="CP41" s="7"/>
      <c r="CQ41" s="9"/>
      <c r="CR41" s="9"/>
      <c r="CS41" s="9"/>
      <c r="CT41" s="9"/>
      <c r="CU41" s="9"/>
      <c r="CV41" s="9"/>
      <c r="CW41" s="7"/>
      <c r="CX41" s="9"/>
      <c r="CY41" s="9"/>
      <c r="CZ41" s="9"/>
      <c r="DA41" s="9"/>
      <c r="DB41" s="9"/>
      <c r="DC41" s="9"/>
      <c r="DD41" s="7"/>
      <c r="DE41" s="9"/>
      <c r="DF41" s="9"/>
      <c r="DG41" s="9"/>
      <c r="DH41" s="9"/>
      <c r="DI41" s="9"/>
      <c r="DJ41" s="9"/>
      <c r="DK41" s="7"/>
      <c r="DL41" s="9"/>
      <c r="DM41" s="9"/>
      <c r="DN41" s="9"/>
      <c r="DO41" s="9"/>
      <c r="DP41" s="9"/>
      <c r="DQ41" s="9"/>
      <c r="DR41" s="7"/>
      <c r="DS41" s="9"/>
      <c r="DT41" s="9"/>
      <c r="DU41" s="9"/>
      <c r="DV41" s="9"/>
      <c r="DW41" s="9"/>
      <c r="DX41" s="9"/>
      <c r="DY41" s="7"/>
      <c r="DZ41" s="9"/>
      <c r="EA41" s="9"/>
      <c r="EB41" s="9"/>
      <c r="EC41" s="9"/>
      <c r="ED41" s="9"/>
      <c r="EE41" s="9"/>
      <c r="EF41" s="7"/>
      <c r="EG41" s="9"/>
      <c r="EH41" s="10"/>
      <c r="EI41" s="9"/>
      <c r="EJ41" s="30" t="e">
        <f>EH38+EJ38=G38</f>
        <v>#REF!</v>
      </c>
    </row>
    <row r="42" spans="1:143" ht="10.5" customHeight="1" x14ac:dyDescent="0.2">
      <c r="A42" s="131"/>
      <c r="B42" s="131"/>
      <c r="C42" s="132"/>
      <c r="D42" s="133"/>
      <c r="E42" s="130"/>
      <c r="F42" s="134"/>
      <c r="G42" s="130"/>
      <c r="H42" s="130"/>
      <c r="I42" s="135"/>
      <c r="J42" s="136"/>
      <c r="K42" s="136"/>
    </row>
    <row r="43" spans="1:143" x14ac:dyDescent="0.2">
      <c r="A43" s="137"/>
      <c r="B43" s="137"/>
      <c r="C43" s="138"/>
      <c r="D43" s="83"/>
      <c r="E43" s="139"/>
      <c r="F43" s="139"/>
      <c r="H43" s="139"/>
      <c r="J43" s="2"/>
    </row>
    <row r="44" spans="1:143" ht="15.75" x14ac:dyDescent="0.2">
      <c r="A44" s="142"/>
      <c r="B44" s="83"/>
      <c r="C44" s="143"/>
      <c r="D44" s="144"/>
      <c r="E44" s="145"/>
      <c r="F44" s="145"/>
      <c r="G44" s="145"/>
      <c r="H44" s="145"/>
      <c r="I44" s="135"/>
      <c r="J44" s="2"/>
    </row>
    <row r="45" spans="1:143" ht="12" customHeight="1" x14ac:dyDescent="0.2">
      <c r="A45" s="142"/>
      <c r="B45" s="83"/>
      <c r="C45" s="143"/>
      <c r="D45" s="146"/>
      <c r="E45" s="147"/>
      <c r="F45" s="147"/>
      <c r="G45" s="147"/>
      <c r="H45" s="147"/>
      <c r="I45" s="130"/>
      <c r="J45" s="2"/>
    </row>
    <row r="46" spans="1:143" ht="15" x14ac:dyDescent="0.2">
      <c r="A46" s="142"/>
      <c r="B46" s="83"/>
      <c r="C46" s="143"/>
      <c r="D46" s="130"/>
      <c r="E46" s="147"/>
      <c r="F46" s="147"/>
      <c r="G46" s="147"/>
      <c r="H46" s="147"/>
      <c r="I46" s="136"/>
      <c r="J46" s="2"/>
    </row>
    <row r="47" spans="1:143" x14ac:dyDescent="0.2">
      <c r="A47" s="83"/>
      <c r="B47" s="83"/>
      <c r="C47" s="143"/>
      <c r="D47" s="148"/>
      <c r="E47" s="69"/>
      <c r="F47" s="69"/>
      <c r="G47" s="149"/>
      <c r="H47" s="69"/>
      <c r="J47" s="2"/>
    </row>
    <row r="50" spans="1:140" ht="25.5" x14ac:dyDescent="0.2">
      <c r="C50" s="150"/>
      <c r="D50" s="151"/>
      <c r="E50" s="152"/>
      <c r="F50" s="152"/>
      <c r="G50" s="145"/>
      <c r="H50" s="152"/>
    </row>
    <row r="51" spans="1:140" x14ac:dyDescent="0.2">
      <c r="D51" s="130"/>
      <c r="E51" s="153"/>
      <c r="F51" s="153"/>
      <c r="G51" s="147"/>
      <c r="H51" s="153"/>
    </row>
    <row r="52" spans="1:140" x14ac:dyDescent="0.2">
      <c r="D52" s="130"/>
      <c r="E52" s="153"/>
      <c r="F52" s="153"/>
      <c r="G52" s="147"/>
      <c r="H52" s="153"/>
    </row>
    <row r="53" spans="1:140" x14ac:dyDescent="0.2">
      <c r="E53" s="154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</row>
    <row r="54" spans="1:140" ht="15.75" x14ac:dyDescent="0.2">
      <c r="A54" s="20"/>
      <c r="B54" s="20"/>
      <c r="C54" s="20"/>
      <c r="D54" s="20"/>
      <c r="E54" s="20"/>
      <c r="F54" s="145"/>
      <c r="G54" s="145"/>
      <c r="H54" s="152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</row>
    <row r="55" spans="1:140" x14ac:dyDescent="0.2">
      <c r="A55" s="20"/>
      <c r="B55" s="20"/>
      <c r="C55" s="20"/>
      <c r="D55" s="20"/>
      <c r="E55" s="20"/>
      <c r="F55" s="147"/>
      <c r="G55" s="147"/>
      <c r="H55" s="153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</row>
    <row r="56" spans="1:140" x14ac:dyDescent="0.2">
      <c r="A56" s="20"/>
      <c r="B56" s="20"/>
      <c r="C56" s="20"/>
      <c r="D56" s="20"/>
      <c r="E56" s="20"/>
      <c r="F56" s="147"/>
      <c r="G56" s="147"/>
      <c r="H56" s="153"/>
    </row>
    <row r="72" spans="1:140" x14ac:dyDescent="0.2">
      <c r="I72" s="1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</row>
    <row r="73" spans="1:140" x14ac:dyDescent="0.2">
      <c r="A73" s="20"/>
      <c r="B73" s="20"/>
      <c r="C73" s="1"/>
      <c r="D73" s="149"/>
      <c r="E73" s="155"/>
      <c r="F73" s="140"/>
      <c r="G73" s="156"/>
      <c r="H73" s="141"/>
      <c r="I73" s="1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</row>
    <row r="74" spans="1:140" x14ac:dyDescent="0.2">
      <c r="A74" s="20"/>
      <c r="B74" s="20"/>
      <c r="C74" s="1"/>
      <c r="D74" s="149"/>
      <c r="E74" s="155"/>
      <c r="F74" s="140"/>
      <c r="G74" s="156"/>
      <c r="H74" s="141"/>
      <c r="I74" s="1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</row>
    <row r="75" spans="1:140" x14ac:dyDescent="0.2">
      <c r="A75" s="20"/>
      <c r="B75" s="20"/>
      <c r="C75" s="1"/>
      <c r="D75" s="149"/>
      <c r="E75" s="155"/>
      <c r="F75" s="140"/>
      <c r="G75" s="156"/>
      <c r="H75" s="141"/>
      <c r="I75" s="1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</row>
    <row r="76" spans="1:140" x14ac:dyDescent="0.2">
      <c r="A76" s="20"/>
      <c r="B76" s="20"/>
      <c r="C76" s="1"/>
      <c r="D76" s="149"/>
      <c r="E76" s="155"/>
      <c r="F76" s="140"/>
      <c r="G76" s="156"/>
      <c r="H76" s="141"/>
      <c r="I76" s="1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</row>
    <row r="77" spans="1:140" x14ac:dyDescent="0.2">
      <c r="A77" s="20"/>
      <c r="B77" s="20"/>
      <c r="C77" s="1"/>
      <c r="D77" s="149"/>
      <c r="E77" s="155"/>
      <c r="F77" s="140"/>
      <c r="G77" s="156"/>
      <c r="H77" s="141"/>
      <c r="I77" s="1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</row>
    <row r="78" spans="1:140" x14ac:dyDescent="0.2">
      <c r="A78" s="20"/>
      <c r="B78" s="20"/>
      <c r="C78" s="1"/>
      <c r="D78" s="149"/>
      <c r="E78" s="155"/>
      <c r="F78" s="140"/>
      <c r="G78" s="156"/>
      <c r="H78" s="141"/>
      <c r="I78" s="1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</row>
    <row r="79" spans="1:140" x14ac:dyDescent="0.2">
      <c r="A79" s="20"/>
      <c r="B79" s="20"/>
      <c r="C79" s="1"/>
      <c r="D79" s="149"/>
      <c r="E79" s="155"/>
      <c r="F79" s="140"/>
      <c r="G79" s="156"/>
      <c r="H79" s="141"/>
      <c r="I79" s="1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</row>
    <row r="80" spans="1:140" x14ac:dyDescent="0.2">
      <c r="A80" s="20"/>
      <c r="B80" s="20"/>
      <c r="C80" s="1"/>
      <c r="D80" s="149"/>
      <c r="E80" s="155"/>
      <c r="F80" s="140"/>
      <c r="G80" s="156"/>
      <c r="H80" s="141"/>
      <c r="I80" s="1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</row>
    <row r="81" spans="1:140" x14ac:dyDescent="0.2">
      <c r="A81" s="20"/>
      <c r="B81" s="20"/>
      <c r="C81" s="1"/>
      <c r="D81" s="149"/>
      <c r="E81" s="155"/>
      <c r="F81" s="140"/>
      <c r="G81" s="156"/>
      <c r="H81" s="141"/>
      <c r="I81" s="1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</row>
    <row r="82" spans="1:140" x14ac:dyDescent="0.2">
      <c r="A82" s="20"/>
      <c r="B82" s="20"/>
      <c r="C82" s="1"/>
      <c r="D82" s="149"/>
      <c r="E82" s="155"/>
      <c r="F82" s="140"/>
      <c r="G82" s="156"/>
      <c r="H82" s="141"/>
      <c r="I82" s="1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</row>
    <row r="83" spans="1:140" x14ac:dyDescent="0.2">
      <c r="A83" s="20"/>
      <c r="B83" s="20"/>
      <c r="C83" s="1"/>
      <c r="D83" s="149"/>
      <c r="E83" s="155"/>
      <c r="F83" s="140"/>
      <c r="G83" s="156"/>
      <c r="H83" s="141"/>
      <c r="I83" s="1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</row>
    <row r="84" spans="1:140" x14ac:dyDescent="0.2">
      <c r="A84" s="20"/>
      <c r="B84" s="20"/>
      <c r="C84" s="1"/>
      <c r="D84" s="149"/>
      <c r="E84" s="155"/>
      <c r="F84" s="140"/>
      <c r="G84" s="156"/>
      <c r="H84" s="141"/>
      <c r="I84" s="1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</row>
    <row r="85" spans="1:140" x14ac:dyDescent="0.2">
      <c r="A85" s="20"/>
      <c r="B85" s="20"/>
      <c r="C85" s="1"/>
      <c r="D85" s="149"/>
      <c r="E85" s="155"/>
      <c r="F85" s="140"/>
      <c r="G85" s="156"/>
      <c r="H85" s="141"/>
    </row>
  </sheetData>
  <sheetProtection password="CC53" sheet="1" objects="1" scenarios="1" formatCells="0" formatColumns="0" formatRows="0" insertColumns="0" insertRows="0" deleteColumns="0" deleteRows="0" selectLockedCells="1" sort="0" autoFilter="0"/>
  <autoFilter ref="A13:EJ46"/>
  <customSheetViews>
    <customSheetView guid="{B535EED3-096A-4559-AE37-6359A35C71B4}" scale="85" showPageBreaks="1" fitToPage="1" printArea="1" showAutoFilter="1" hiddenColumns="1" view="pageBreakPreview" topLeftCell="A7">
      <pane xSplit="37" ySplit="7" topLeftCell="AM512" activePane="bottomRight" state="frozen"/>
      <selection pane="bottomRight" activeCell="D469" sqref="D469"/>
      <rowBreaks count="11" manualBreakCount="11">
        <brk id="37" max="8" man="1"/>
        <brk id="83" max="8" man="1"/>
        <brk id="132" max="8" man="1"/>
        <brk id="182" max="8" man="1"/>
        <brk id="232" max="8" man="1"/>
        <brk id="282" max="8" man="1"/>
        <brk id="333" max="8" man="1"/>
        <brk id="383" max="8" man="1"/>
        <brk id="433" max="8" man="1"/>
        <brk id="482" max="8" man="1"/>
        <brk id="531" max="8" man="1"/>
      </rowBreaks>
      <pageMargins left="0.23622047244094491" right="0.23622047244094491" top="0.55118110236220474" bottom="0.55118110236220474" header="0.51181102362204722" footer="0.31496062992125984"/>
      <printOptions horizontalCentered="1"/>
      <pageSetup paperSize="256" scale="76" firstPageNumber="0" fitToHeight="0" orientation="landscape"/>
      <headerFooter alignWithMargins="0">
        <oddFooter>&amp;R&amp;9PÁG. &amp;P/&amp;N</oddFooter>
      </headerFooter>
      <autoFilter ref="B1:EK1"/>
    </customSheetView>
    <customSheetView guid="{3B8348FD-7A00-44FD-ACF5-E6A19592872E}" showPageBreaks="1" printArea="1" showAutoFilter="1" hiddenColumns="1" view="pageBreakPreview">
      <selection activeCell="G426" sqref="G426"/>
      <pageMargins left="0.23622047244094491" right="0.23622047244094491" top="0.74803149606299213" bottom="0.74803149606299213" header="0.51181102362204722" footer="0.31496062992125984"/>
      <printOptions horizontalCentered="1"/>
      <pageSetup paperSize="9" scale="77" firstPageNumber="0" fitToHeight="16" orientation="landscape" verticalDpi="300"/>
      <headerFooter alignWithMargins="0">
        <oddFooter>&amp;R&amp;9PÁG. &amp;P/&amp;N</oddFooter>
      </headerFooter>
      <autoFilter ref="B1:J1"/>
    </customSheetView>
  </customSheetViews>
  <mergeCells count="39">
    <mergeCell ref="A41:F41"/>
    <mergeCell ref="G40:H40"/>
    <mergeCell ref="F9:G9"/>
    <mergeCell ref="F11:G11"/>
    <mergeCell ref="R11:X11"/>
    <mergeCell ref="A15:B15"/>
    <mergeCell ref="K11:Q11"/>
    <mergeCell ref="G38:H38"/>
    <mergeCell ref="A20:B20"/>
    <mergeCell ref="A35:B35"/>
    <mergeCell ref="A33:B33"/>
    <mergeCell ref="D1:I1"/>
    <mergeCell ref="D2:I2"/>
    <mergeCell ref="D3:I3"/>
    <mergeCell ref="F7:G7"/>
    <mergeCell ref="K1:L2"/>
    <mergeCell ref="EI11:EJ11"/>
    <mergeCell ref="AM11:AS11"/>
    <mergeCell ref="AT11:AZ11"/>
    <mergeCell ref="BA11:BG11"/>
    <mergeCell ref="BH11:BN11"/>
    <mergeCell ref="BV11:CB11"/>
    <mergeCell ref="EG11:EH11"/>
    <mergeCell ref="DZ11:EF11"/>
    <mergeCell ref="DS11:DY11"/>
    <mergeCell ref="CQ11:CW11"/>
    <mergeCell ref="CX11:DD11"/>
    <mergeCell ref="CC11:CI11"/>
    <mergeCell ref="BO11:BU11"/>
    <mergeCell ref="DE11:DK11"/>
    <mergeCell ref="DL11:DR11"/>
    <mergeCell ref="CJ11:CP11"/>
    <mergeCell ref="Y11:AE11"/>
    <mergeCell ref="AF11:AL11"/>
    <mergeCell ref="A14:B14"/>
    <mergeCell ref="A32:B32"/>
    <mergeCell ref="A24:B24"/>
    <mergeCell ref="A25:B25"/>
    <mergeCell ref="A29:B29"/>
  </mergeCells>
  <phoneticPr fontId="19" type="noConversion"/>
  <conditionalFormatting sqref="L35:Q37 CD35:CI37 S35:X37 Z35:AE37 AG35:AL37 AN35:AS37 AU35:AZ37 BB35:BG37 BI35:BN37 BP35:BU37 BW35:CB37 CK35:CP37 CR35:CW37 CY35:DD37 DF35:DK37 DM35:DR37 DT35:DY37 EA35:EF37">
    <cfRule type="cellIs" dxfId="53" priority="1808" stopIfTrue="1" operator="greaterThan">
      <formula>0</formula>
    </cfRule>
  </conditionalFormatting>
  <conditionalFormatting sqref="EI14:EI23 EI32 EI35:EI39">
    <cfRule type="cellIs" dxfId="52" priority="1809" stopIfTrue="1" operator="greaterThan">
      <formula>1</formula>
    </cfRule>
  </conditionalFormatting>
  <conditionalFormatting sqref="L26:Q31 CD26:CI31 S26:X31 Z26:AE31 AG26:AL31 AN26:AS31 AU26:AZ31 BB26:BG31 BI26:BN31 BP26:BU31 BW26:CB31 CK26:CP31 CR26:CW31 CY26:DD31 DF26:DK31 DM26:DR31 DT26:DY31 EA26:EF31">
    <cfRule type="cellIs" dxfId="51" priority="3" stopIfTrue="1" operator="greaterThan">
      <formula>0</formula>
    </cfRule>
  </conditionalFormatting>
  <conditionalFormatting sqref="EI24:EI31">
    <cfRule type="cellIs" dxfId="50" priority="4" stopIfTrue="1" operator="greaterThan">
      <formula>1</formula>
    </cfRule>
  </conditionalFormatting>
  <conditionalFormatting sqref="L33:Q34 CD33:CI34 S33:X34 Z33:AE34 AG33:AL34 AN33:AS34 AU33:AZ34 BB33:BG34 BI33:BN34 BP33:BU34 BW33:CB34 CK33:CP34 CR33:CW34 CY33:DD34 DF33:DK34 DM33:DR34 DT33:DY34 EA33:EF34">
    <cfRule type="cellIs" dxfId="49" priority="1" stopIfTrue="1" operator="greaterThan">
      <formula>0</formula>
    </cfRule>
  </conditionalFormatting>
  <conditionalFormatting sqref="EI33:EI34">
    <cfRule type="cellIs" dxfId="48" priority="2" stopIfTrue="1" operator="greaterThan">
      <formula>1</formula>
    </cfRule>
  </conditionalFormatting>
  <printOptions horizontalCentered="1"/>
  <pageMargins left="0.23622047244094491" right="0.23622047244094491" top="0.55118110236220474" bottom="0.55118110236220474" header="0.51181102362204722" footer="0.31496062992125984"/>
  <pageSetup paperSize="9" scale="80" firstPageNumber="0" fitToHeight="0" orientation="landscape" r:id="rId1"/>
  <headerFooter alignWithMargins="0">
    <oddFooter>&amp;R&amp;9PÁG.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pageSetUpPr fitToPage="1"/>
  </sheetPr>
  <dimension ref="A1:D32"/>
  <sheetViews>
    <sheetView zoomScaleNormal="100" zoomScaleSheetLayoutView="90" workbookViewId="0">
      <selection activeCell="C23" sqref="C23"/>
    </sheetView>
  </sheetViews>
  <sheetFormatPr defaultColWidth="9.140625" defaultRowHeight="14.25" x14ac:dyDescent="0.2"/>
  <cols>
    <col min="1" max="1" width="14" style="148" customWidth="1"/>
    <col min="2" max="2" width="79.28515625" style="254" customWidth="1"/>
    <col min="3" max="3" width="25.85546875" style="248" customWidth="1"/>
    <col min="4" max="4" width="21.7109375" style="255" customWidth="1"/>
    <col min="5" max="16384" width="9.140625" style="240"/>
  </cols>
  <sheetData>
    <row r="1" spans="1:4" ht="30.75" customHeight="1" x14ac:dyDescent="0.2">
      <c r="A1" s="238"/>
      <c r="B1" s="239"/>
      <c r="C1" s="239"/>
      <c r="D1" s="239"/>
    </row>
    <row r="2" spans="1:4" ht="12.75" x14ac:dyDescent="0.2">
      <c r="A2" s="238"/>
      <c r="B2" s="71"/>
      <c r="C2" s="71"/>
      <c r="D2" s="71"/>
    </row>
    <row r="3" spans="1:4" ht="9.9499999999999993" customHeight="1" x14ac:dyDescent="0.2">
      <c r="A3" s="238"/>
      <c r="B3" s="71"/>
      <c r="C3" s="71"/>
      <c r="D3" s="71"/>
    </row>
    <row r="4" spans="1:4" ht="18" x14ac:dyDescent="0.2">
      <c r="A4" s="238"/>
      <c r="B4" s="73"/>
      <c r="C4" s="73"/>
      <c r="D4" s="73"/>
    </row>
    <row r="5" spans="1:4" ht="26.1" customHeight="1" thickBot="1" x14ac:dyDescent="0.25">
      <c r="A5" s="238"/>
      <c r="B5" s="241"/>
      <c r="C5" s="242"/>
      <c r="D5" s="242"/>
    </row>
    <row r="6" spans="1:4" s="243" customFormat="1" ht="16.5" customHeight="1" x14ac:dyDescent="0.2">
      <c r="A6" s="256" t="s">
        <v>0</v>
      </c>
      <c r="B6" s="257" t="str">
        <f>Orçamento!D5</f>
        <v>ATA DE FORNECIMENTO E INSTALAÇÃO DE GRADIL</v>
      </c>
      <c r="C6" s="258"/>
      <c r="D6" s="259"/>
    </row>
    <row r="7" spans="1:4" s="243" customFormat="1" ht="7.5" customHeight="1" x14ac:dyDescent="0.2">
      <c r="A7" s="260"/>
      <c r="B7" s="171"/>
      <c r="C7" s="261"/>
      <c r="D7" s="262"/>
    </row>
    <row r="8" spans="1:4" s="243" customFormat="1" ht="18" customHeight="1" x14ac:dyDescent="0.2">
      <c r="A8" s="263" t="str">
        <f>CONCATENATE(Orçamento!A7," ",Orçamento!D7)</f>
        <v>Tipo de Intervenção:  ADEQUAÇÃO</v>
      </c>
      <c r="B8" s="264"/>
      <c r="C8" s="265"/>
      <c r="D8" s="266"/>
    </row>
    <row r="9" spans="1:4" s="243" customFormat="1" ht="7.5" customHeight="1" x14ac:dyDescent="0.2">
      <c r="A9" s="260"/>
      <c r="B9" s="171"/>
      <c r="C9" s="267"/>
      <c r="D9" s="268"/>
    </row>
    <row r="10" spans="1:4" s="243" customFormat="1" ht="18" customHeight="1" x14ac:dyDescent="0.2">
      <c r="A10" s="260" t="s">
        <v>2</v>
      </c>
      <c r="B10" s="269" t="str">
        <f>Orçamento!D9</f>
        <v>DIVERSOS LOCAIS NO MUNÍCIPIO DE ITAPEVI</v>
      </c>
      <c r="C10" s="265"/>
      <c r="D10" s="270"/>
    </row>
    <row r="11" spans="1:4" s="243" customFormat="1" ht="7.5" customHeight="1" x14ac:dyDescent="0.2">
      <c r="A11" s="260"/>
      <c r="B11" s="171"/>
      <c r="C11" s="267"/>
      <c r="D11" s="268"/>
    </row>
    <row r="12" spans="1:4" s="243" customFormat="1" ht="18" customHeight="1" x14ac:dyDescent="0.2">
      <c r="A12" s="260" t="s">
        <v>3</v>
      </c>
      <c r="B12" s="164" t="str">
        <f>Orçamento!D11</f>
        <v>SIURB / CDHU</v>
      </c>
      <c r="C12" s="265"/>
      <c r="D12" s="40"/>
    </row>
    <row r="13" spans="1:4" ht="7.5" customHeight="1" thickBot="1" x14ac:dyDescent="0.25">
      <c r="A13" s="271"/>
      <c r="B13" s="272"/>
      <c r="C13" s="272"/>
      <c r="D13" s="273"/>
    </row>
    <row r="14" spans="1:4" ht="18" customHeight="1" thickBot="1" x14ac:dyDescent="0.25">
      <c r="A14" s="274"/>
      <c r="B14" s="274"/>
      <c r="C14" s="274"/>
      <c r="D14" s="274"/>
    </row>
    <row r="15" spans="1:4" s="244" customFormat="1" ht="39.950000000000003" customHeight="1" x14ac:dyDescent="0.2">
      <c r="A15" s="275" t="s">
        <v>6</v>
      </c>
      <c r="B15" s="191" t="s">
        <v>8</v>
      </c>
      <c r="C15" s="17" t="s">
        <v>52</v>
      </c>
      <c r="D15" s="276" t="s">
        <v>11</v>
      </c>
    </row>
    <row r="16" spans="1:4" s="245" customFormat="1" ht="19.5" customHeight="1" x14ac:dyDescent="0.2">
      <c r="A16" s="277">
        <f>Orçamento!A14</f>
        <v>1</v>
      </c>
      <c r="B16" s="278" t="str">
        <f>VLOOKUP(A16,Orçamento!$A$14:$I$37,4,FALSE)</f>
        <v>SERVIÇOS PRELIMINARES</v>
      </c>
      <c r="C16" s="13">
        <f>VLOOKUP(B16,Orçamento!$D$14:$I$37,2,FALSE)</f>
        <v>0</v>
      </c>
      <c r="D16" s="14" t="e">
        <f>VLOOKUP(B16,Orçamento!$D$14:$I47,6,FALSE)</f>
        <v>#DIV/0!</v>
      </c>
    </row>
    <row r="17" spans="1:4" s="245" customFormat="1" ht="19.5" customHeight="1" x14ac:dyDescent="0.2">
      <c r="A17" s="277">
        <f>Orçamento!A24</f>
        <v>2</v>
      </c>
      <c r="B17" s="278" t="str">
        <f>VLOOKUP(A17,Orçamento!$A$14:$I$37,4,FALSE)</f>
        <v>GRADIL</v>
      </c>
      <c r="C17" s="13">
        <f>VLOOKUP(B17,Orçamento!$D$14:$I$37,2,FALSE)</f>
        <v>0</v>
      </c>
      <c r="D17" s="14" t="e">
        <f>VLOOKUP(B17,Orçamento!$D$14:$I47,6,FALSE)</f>
        <v>#DIV/0!</v>
      </c>
    </row>
    <row r="18" spans="1:4" s="245" customFormat="1" ht="19.5" customHeight="1" x14ac:dyDescent="0.2">
      <c r="A18" s="277">
        <v>3</v>
      </c>
      <c r="B18" s="278" t="str">
        <f>VLOOKUP(A18,Orçamento!$A$14:$I$37,4,FALSE)</f>
        <v>SERVIÇOS COMPLEMENTARES</v>
      </c>
      <c r="C18" s="13">
        <f>VLOOKUP(B18,Orçamento!$D$14:$I$37,2,FALSE)</f>
        <v>0</v>
      </c>
      <c r="D18" s="14" t="e">
        <f>VLOOKUP(B18,Orçamento!$D$14:$I47,6,FALSE)</f>
        <v>#DIV/0!</v>
      </c>
    </row>
    <row r="19" spans="1:4" ht="27" customHeight="1" thickBot="1" x14ac:dyDescent="0.25">
      <c r="A19" s="279" t="s">
        <v>47</v>
      </c>
      <c r="B19" s="279"/>
      <c r="C19" s="15">
        <f>SUM(C16:C18)</f>
        <v>0</v>
      </c>
      <c r="D19" s="16" t="e">
        <f>SUM(D16:D18)</f>
        <v>#DIV/0!</v>
      </c>
    </row>
    <row r="20" spans="1:4" ht="6.75" customHeight="1" x14ac:dyDescent="0.2">
      <c r="A20" s="187"/>
      <c r="B20" s="187"/>
      <c r="C20" s="11"/>
      <c r="D20" s="280"/>
    </row>
    <row r="21" spans="1:4" ht="27" customHeight="1" thickBot="1" x14ac:dyDescent="0.25">
      <c r="A21" s="279" t="s">
        <v>60</v>
      </c>
      <c r="B21" s="279"/>
      <c r="C21" s="15" t="e">
        <f>Orçamento!G40</f>
        <v>#VALUE!</v>
      </c>
      <c r="D21" s="16" t="e">
        <f>Orçamento!I40</f>
        <v>#VALUE!</v>
      </c>
    </row>
    <row r="22" spans="1:4" ht="12.75" customHeight="1" x14ac:dyDescent="0.2">
      <c r="A22" s="83"/>
      <c r="B22" s="83"/>
      <c r="C22" s="149"/>
      <c r="D22" s="247"/>
    </row>
    <row r="23" spans="1:4" ht="12.75" customHeight="1" x14ac:dyDescent="0.2">
      <c r="A23" s="83"/>
      <c r="B23" s="83"/>
      <c r="D23" s="247"/>
    </row>
    <row r="24" spans="1:4" ht="15" customHeight="1" x14ac:dyDescent="0.2">
      <c r="A24" s="69"/>
      <c r="B24" s="69"/>
      <c r="D24" s="149"/>
    </row>
    <row r="25" spans="1:4" ht="12.75" customHeight="1" x14ac:dyDescent="0.2">
      <c r="A25" s="83"/>
      <c r="B25" s="249"/>
      <c r="C25" s="246"/>
      <c r="D25" s="247"/>
    </row>
    <row r="26" spans="1:4" ht="12.75" customHeight="1" x14ac:dyDescent="0.2">
      <c r="A26" s="83"/>
      <c r="B26" s="83"/>
      <c r="C26" s="246"/>
      <c r="D26" s="247"/>
    </row>
    <row r="27" spans="1:4" ht="12.75" customHeight="1" x14ac:dyDescent="0.2">
      <c r="A27" s="83"/>
      <c r="B27" s="249"/>
      <c r="C27" s="246"/>
      <c r="D27" s="247"/>
    </row>
    <row r="28" spans="1:4" ht="12.75" customHeight="1" x14ac:dyDescent="0.2">
      <c r="A28" s="83"/>
      <c r="B28" s="83"/>
      <c r="C28" s="250"/>
      <c r="D28" s="250"/>
    </row>
    <row r="29" spans="1:4" ht="15.2" customHeight="1" x14ac:dyDescent="0.2">
      <c r="B29" s="251"/>
      <c r="C29" s="252"/>
      <c r="D29" s="252"/>
    </row>
    <row r="30" spans="1:4" ht="12.95" customHeight="1" x14ac:dyDescent="0.2">
      <c r="B30" s="130"/>
      <c r="C30" s="253"/>
      <c r="D30" s="253"/>
    </row>
    <row r="31" spans="1:4" ht="12.75" customHeight="1" x14ac:dyDescent="0.2">
      <c r="B31" s="130"/>
      <c r="C31" s="253"/>
      <c r="D31" s="253"/>
    </row>
    <row r="32" spans="1:4" ht="12.75" customHeight="1" x14ac:dyDescent="0.2">
      <c r="B32" s="148"/>
      <c r="C32" s="253"/>
      <c r="D32" s="253"/>
    </row>
  </sheetData>
  <sheetProtection password="CC53" sheet="1" objects="1" scenarios="1" formatCells="0" formatColumns="0" formatRows="0" insertColumns="0" insertRows="0" deleteColumns="0" deleteRows="0" selectLockedCells="1" sort="0" autoFilter="0"/>
  <autoFilter ref="A15:D19"/>
  <customSheetViews>
    <customSheetView guid="{B535EED3-096A-4559-AE37-6359A35C71B4}" showPageBreaks="1" fitToPage="1" printArea="1" topLeftCell="A22">
      <selection activeCell="A49" sqref="A49:B49"/>
      <pageMargins left="0.78740157480314965" right="0.39370078740157483" top="0.78740157480314965" bottom="0.39370078740157483" header="0.51181102362204722" footer="0"/>
      <printOptions horizontalCentered="1"/>
      <pageSetup paperSize="9" scale="66" firstPageNumber="0" fitToHeight="0" orientation="portrait" horizontalDpi="300" verticalDpi="300"/>
      <headerFooter alignWithMargins="0"/>
    </customSheetView>
    <customSheetView guid="{3B8348FD-7A00-44FD-ACF5-E6A19592872E}" showPageBreaks="1" printArea="1" topLeftCell="A4">
      <selection activeCell="B54" sqref="B54:B57"/>
      <pageMargins left="0.78740157480314965" right="0.39370078740157483" top="0.78740157480314965" bottom="0.39370078740157483" header="0.51181102362204722" footer="0"/>
      <printOptions horizontalCentered="1"/>
      <pageSetup paperSize="9" scale="67" firstPageNumber="0" orientation="portrait" horizontalDpi="300" verticalDpi="300"/>
      <headerFooter alignWithMargins="0"/>
    </customSheetView>
  </customSheetViews>
  <mergeCells count="14">
    <mergeCell ref="A8:B8"/>
    <mergeCell ref="A1:A5"/>
    <mergeCell ref="B1:D1"/>
    <mergeCell ref="B2:D2"/>
    <mergeCell ref="B3:D3"/>
    <mergeCell ref="B4:D4"/>
    <mergeCell ref="C31:D31"/>
    <mergeCell ref="C32:D32"/>
    <mergeCell ref="A14:D14"/>
    <mergeCell ref="A19:B19"/>
    <mergeCell ref="C28:D28"/>
    <mergeCell ref="C29:D29"/>
    <mergeCell ref="C30:D30"/>
    <mergeCell ref="A21:B21"/>
  </mergeCells>
  <printOptions horizontalCentered="1"/>
  <pageMargins left="0.78740157480314965" right="0.39370078740157483" top="0.78740157480314965" bottom="0.39370078740157483" header="0.51181102362204722" footer="0"/>
  <pageSetup paperSize="9" scale="65" firstPageNumber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T53"/>
  <sheetViews>
    <sheetView view="pageBreakPreview" zoomScaleNormal="40" zoomScaleSheetLayoutView="100" workbookViewId="0">
      <selection activeCell="A4" sqref="A4:D4"/>
    </sheetView>
  </sheetViews>
  <sheetFormatPr defaultColWidth="9.140625" defaultRowHeight="12.75" x14ac:dyDescent="0.2"/>
  <cols>
    <col min="1" max="1" width="16.7109375" style="300" customWidth="1"/>
    <col min="2" max="2" width="65.42578125" style="300" customWidth="1"/>
    <col min="3" max="3" width="12.28515625" style="310" customWidth="1"/>
    <col min="4" max="4" width="30.85546875" style="312" bestFit="1" customWidth="1"/>
    <col min="5" max="10" width="25.7109375" style="300" bestFit="1" customWidth="1"/>
    <col min="11" max="12" width="27.42578125" style="300" bestFit="1" customWidth="1"/>
    <col min="13" max="16" width="27.42578125" style="300" customWidth="1"/>
    <col min="17" max="17" width="17.42578125" style="300" customWidth="1"/>
    <col min="18" max="18" width="13" style="300" customWidth="1"/>
    <col min="19" max="19" width="9.140625" style="300"/>
    <col min="20" max="20" width="11.28515625" style="300" bestFit="1" customWidth="1"/>
    <col min="21" max="16384" width="9.140625" style="300"/>
  </cols>
  <sheetData>
    <row r="1" spans="1:18" s="254" customFormat="1" ht="30.75" customHeight="1" x14ac:dyDescent="0.2">
      <c r="A1" s="239"/>
      <c r="B1" s="239"/>
      <c r="C1" s="239"/>
      <c r="D1" s="239"/>
      <c r="G1" s="281"/>
      <c r="H1" s="281"/>
      <c r="I1" s="281"/>
      <c r="J1" s="281"/>
      <c r="K1" s="281"/>
      <c r="L1" s="281"/>
      <c r="M1" s="281"/>
      <c r="N1" s="281"/>
      <c r="O1" s="281"/>
      <c r="P1" s="281"/>
    </row>
    <row r="2" spans="1:18" s="254" customFormat="1" ht="22.5" customHeight="1" x14ac:dyDescent="0.2">
      <c r="A2" s="71"/>
      <c r="B2" s="71"/>
      <c r="C2" s="71"/>
      <c r="D2" s="71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1:18" s="254" customFormat="1" ht="9.9499999999999993" customHeight="1" x14ac:dyDescent="0.2">
      <c r="C3" s="282"/>
      <c r="D3" s="282"/>
      <c r="G3" s="69"/>
    </row>
    <row r="4" spans="1:18" s="254" customFormat="1" ht="18" x14ac:dyDescent="0.2">
      <c r="A4" s="73"/>
      <c r="B4" s="73"/>
      <c r="C4" s="73"/>
      <c r="D4" s="73"/>
      <c r="G4" s="283"/>
      <c r="H4" s="283"/>
      <c r="I4" s="283"/>
      <c r="J4" s="283"/>
      <c r="K4" s="283"/>
      <c r="L4" s="283"/>
      <c r="M4" s="283"/>
      <c r="N4" s="283"/>
      <c r="O4" s="283"/>
      <c r="P4" s="283"/>
    </row>
    <row r="5" spans="1:18" s="254" customFormat="1" ht="26.1" customHeight="1" thickBot="1" x14ac:dyDescent="0.25">
      <c r="A5" s="69"/>
      <c r="B5" s="69"/>
      <c r="C5" s="241"/>
      <c r="D5" s="284"/>
      <c r="G5" s="69"/>
      <c r="H5" s="69"/>
    </row>
    <row r="6" spans="1:18" s="69" customFormat="1" ht="7.5" customHeight="1" x14ac:dyDescent="0.2">
      <c r="A6" s="324"/>
      <c r="B6" s="325"/>
      <c r="C6" s="325"/>
      <c r="D6" s="325"/>
      <c r="E6" s="285"/>
      <c r="F6" s="285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8" s="290" customFormat="1" ht="15.75" customHeight="1" x14ac:dyDescent="0.2">
      <c r="A7" s="157" t="s">
        <v>0</v>
      </c>
      <c r="B7" s="264" t="s">
        <v>77</v>
      </c>
      <c r="C7" s="264"/>
      <c r="D7" s="264"/>
      <c r="E7" s="286"/>
      <c r="F7" s="286"/>
      <c r="G7" s="286"/>
      <c r="H7" s="287"/>
      <c r="I7" s="287"/>
      <c r="J7" s="287"/>
      <c r="K7" s="288"/>
      <c r="L7" s="289"/>
      <c r="M7" s="288"/>
      <c r="N7" s="289"/>
      <c r="O7" s="288"/>
      <c r="P7" s="289"/>
    </row>
    <row r="8" spans="1:18" s="290" customFormat="1" ht="6" customHeight="1" x14ac:dyDescent="0.2">
      <c r="A8" s="326"/>
      <c r="B8" s="327"/>
      <c r="C8" s="171"/>
      <c r="D8" s="171"/>
      <c r="E8" s="291"/>
      <c r="F8" s="288"/>
      <c r="G8" s="288"/>
      <c r="H8" s="77"/>
      <c r="I8" s="77"/>
      <c r="J8" s="77"/>
      <c r="K8" s="291"/>
      <c r="L8" s="77"/>
      <c r="M8" s="291"/>
      <c r="N8" s="77"/>
      <c r="O8" s="291"/>
      <c r="P8" s="77"/>
    </row>
    <row r="9" spans="1:18" s="290" customFormat="1" ht="15.75" customHeight="1" x14ac:dyDescent="0.2">
      <c r="A9" s="167" t="s">
        <v>91</v>
      </c>
      <c r="B9" s="171"/>
      <c r="C9" s="160"/>
      <c r="D9" s="160"/>
      <c r="E9" s="292"/>
      <c r="F9" s="292"/>
      <c r="G9" s="292"/>
      <c r="H9" s="293"/>
      <c r="I9" s="293"/>
      <c r="J9" s="293"/>
      <c r="K9" s="294"/>
      <c r="L9" s="295"/>
      <c r="M9" s="294"/>
      <c r="N9" s="295"/>
      <c r="O9" s="294"/>
      <c r="P9" s="295"/>
    </row>
    <row r="10" spans="1:18" s="290" customFormat="1" ht="6" customHeight="1" x14ac:dyDescent="0.2">
      <c r="A10" s="157"/>
      <c r="B10" s="171"/>
      <c r="C10" s="171"/>
      <c r="D10" s="171"/>
      <c r="E10" s="291"/>
      <c r="F10" s="288"/>
      <c r="G10" s="288"/>
      <c r="H10" s="77"/>
      <c r="I10" s="77"/>
      <c r="J10" s="77"/>
      <c r="K10" s="291"/>
      <c r="L10" s="77"/>
      <c r="M10" s="291"/>
      <c r="N10" s="77"/>
      <c r="O10" s="291"/>
      <c r="P10" s="77"/>
    </row>
    <row r="11" spans="1:18" s="290" customFormat="1" ht="15.75" customHeight="1" x14ac:dyDescent="0.2">
      <c r="A11" s="167" t="s">
        <v>2</v>
      </c>
      <c r="B11" s="160" t="s">
        <v>72</v>
      </c>
      <c r="C11" s="165"/>
      <c r="D11" s="165"/>
      <c r="E11" s="286"/>
      <c r="F11" s="286"/>
      <c r="G11" s="286"/>
      <c r="H11" s="296"/>
      <c r="I11" s="296"/>
      <c r="J11" s="296"/>
      <c r="K11" s="288"/>
      <c r="L11" s="297"/>
      <c r="M11" s="288"/>
      <c r="N11" s="297"/>
      <c r="O11" s="288"/>
      <c r="P11" s="297"/>
    </row>
    <row r="12" spans="1:18" s="69" customFormat="1" ht="6" customHeight="1" thickBot="1" x14ac:dyDescent="0.25">
      <c r="A12" s="328"/>
      <c r="B12" s="329"/>
      <c r="C12" s="329"/>
      <c r="D12" s="329"/>
      <c r="E12" s="282"/>
      <c r="F12" s="282"/>
    </row>
    <row r="13" spans="1:18" s="298" customFormat="1" ht="12" customHeight="1" thickBot="1" x14ac:dyDescent="0.25">
      <c r="A13" s="330"/>
      <c r="B13" s="325"/>
      <c r="C13" s="325"/>
      <c r="D13" s="32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</row>
    <row r="14" spans="1:18" s="299" customFormat="1" ht="18.75" thickBot="1" x14ac:dyDescent="0.25">
      <c r="A14" s="331" t="s">
        <v>35</v>
      </c>
      <c r="B14" s="332" t="s">
        <v>36</v>
      </c>
      <c r="C14" s="333" t="s">
        <v>37</v>
      </c>
      <c r="D14" s="333" t="s">
        <v>38</v>
      </c>
      <c r="E14" s="354">
        <v>1</v>
      </c>
      <c r="F14" s="354">
        <f t="shared" ref="F14:P14" si="0">E14+1</f>
        <v>2</v>
      </c>
      <c r="G14" s="354">
        <f t="shared" si="0"/>
        <v>3</v>
      </c>
      <c r="H14" s="354">
        <f t="shared" si="0"/>
        <v>4</v>
      </c>
      <c r="I14" s="354">
        <f t="shared" si="0"/>
        <v>5</v>
      </c>
      <c r="J14" s="354">
        <f t="shared" si="0"/>
        <v>6</v>
      </c>
      <c r="K14" s="354">
        <f t="shared" si="0"/>
        <v>7</v>
      </c>
      <c r="L14" s="354">
        <f t="shared" si="0"/>
        <v>8</v>
      </c>
      <c r="M14" s="354">
        <f t="shared" si="0"/>
        <v>9</v>
      </c>
      <c r="N14" s="354">
        <f t="shared" si="0"/>
        <v>10</v>
      </c>
      <c r="O14" s="354">
        <f t="shared" si="0"/>
        <v>11</v>
      </c>
      <c r="P14" s="354">
        <f t="shared" si="0"/>
        <v>12</v>
      </c>
    </row>
    <row r="15" spans="1:18" s="299" customFormat="1" ht="18.75" thickBot="1" x14ac:dyDescent="0.25">
      <c r="A15" s="331"/>
      <c r="B15" s="332"/>
      <c r="C15" s="334" t="s">
        <v>12</v>
      </c>
      <c r="D15" s="334" t="s">
        <v>18</v>
      </c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299" t="s">
        <v>53</v>
      </c>
      <c r="R15" s="299" t="s">
        <v>4</v>
      </c>
    </row>
    <row r="16" spans="1:18" ht="12" customHeight="1" thickBot="1" x14ac:dyDescent="0.25">
      <c r="A16" s="335"/>
      <c r="B16" s="335"/>
      <c r="C16" s="335"/>
      <c r="D16" s="335"/>
      <c r="E16" s="335"/>
      <c r="F16" s="335"/>
      <c r="G16" s="356"/>
      <c r="H16" s="356"/>
      <c r="I16" s="356"/>
      <c r="J16" s="356"/>
      <c r="K16" s="356"/>
      <c r="L16" s="356"/>
      <c r="M16" s="356"/>
      <c r="N16" s="356"/>
      <c r="O16" s="356"/>
      <c r="P16" s="356"/>
    </row>
    <row r="17" spans="1:20" ht="23.25" customHeight="1" x14ac:dyDescent="0.2">
      <c r="A17" s="336">
        <v>1</v>
      </c>
      <c r="B17" s="337" t="s">
        <v>59</v>
      </c>
      <c r="C17" s="338" t="e">
        <f>Orçamento!I14</f>
        <v>#DIV/0!</v>
      </c>
      <c r="D17" s="339" t="e">
        <f>Orçamento!E14*(1+Orçamento!E40)</f>
        <v>#VALUE!</v>
      </c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2">
        <f t="shared" ref="Q17:Q22" si="1">SUM(E17:P17)</f>
        <v>0</v>
      </c>
      <c r="R17" s="302">
        <f>1-Q17</f>
        <v>1</v>
      </c>
    </row>
    <row r="18" spans="1:20" ht="14.25" customHeight="1" thickBot="1" x14ac:dyDescent="0.25">
      <c r="A18" s="340"/>
      <c r="B18" s="341"/>
      <c r="C18" s="342"/>
      <c r="D18" s="343"/>
      <c r="E18" s="357" t="e">
        <f t="shared" ref="E18:P18" si="2">E17*$D17</f>
        <v>#VALUE!</v>
      </c>
      <c r="F18" s="357" t="e">
        <f t="shared" si="2"/>
        <v>#VALUE!</v>
      </c>
      <c r="G18" s="357" t="e">
        <f t="shared" si="2"/>
        <v>#VALUE!</v>
      </c>
      <c r="H18" s="357" t="e">
        <f t="shared" si="2"/>
        <v>#VALUE!</v>
      </c>
      <c r="I18" s="357" t="e">
        <f t="shared" si="2"/>
        <v>#VALUE!</v>
      </c>
      <c r="J18" s="357" t="e">
        <f t="shared" si="2"/>
        <v>#VALUE!</v>
      </c>
      <c r="K18" s="357" t="e">
        <f t="shared" si="2"/>
        <v>#VALUE!</v>
      </c>
      <c r="L18" s="357" t="e">
        <f t="shared" si="2"/>
        <v>#VALUE!</v>
      </c>
      <c r="M18" s="357" t="e">
        <f t="shared" si="2"/>
        <v>#VALUE!</v>
      </c>
      <c r="N18" s="357" t="e">
        <f t="shared" si="2"/>
        <v>#VALUE!</v>
      </c>
      <c r="O18" s="357" t="e">
        <f t="shared" si="2"/>
        <v>#VALUE!</v>
      </c>
      <c r="P18" s="357" t="e">
        <f t="shared" si="2"/>
        <v>#VALUE!</v>
      </c>
      <c r="Q18" s="303" t="e">
        <f t="shared" si="1"/>
        <v>#VALUE!</v>
      </c>
      <c r="R18" s="304" t="e">
        <f>D17-Q18</f>
        <v>#VALUE!</v>
      </c>
      <c r="S18" s="304"/>
      <c r="T18" s="304"/>
    </row>
    <row r="19" spans="1:20" ht="23.25" customHeight="1" x14ac:dyDescent="0.2">
      <c r="A19" s="336">
        <v>2</v>
      </c>
      <c r="B19" s="337" t="s">
        <v>68</v>
      </c>
      <c r="C19" s="338" t="e">
        <f>Orçamento!I24</f>
        <v>#DIV/0!</v>
      </c>
      <c r="D19" s="339" t="e">
        <f>Orçamento!E24*(1+Orçamento!E40)</f>
        <v>#VALUE!</v>
      </c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2">
        <f t="shared" si="1"/>
        <v>0</v>
      </c>
      <c r="R19" s="302">
        <f>1-Q19</f>
        <v>1</v>
      </c>
    </row>
    <row r="20" spans="1:20" ht="14.25" customHeight="1" thickBot="1" x14ac:dyDescent="0.25">
      <c r="A20" s="340"/>
      <c r="B20" s="341"/>
      <c r="C20" s="342"/>
      <c r="D20" s="343"/>
      <c r="E20" s="357" t="e">
        <f>E19*$D19</f>
        <v>#VALUE!</v>
      </c>
      <c r="F20" s="357" t="e">
        <f t="shared" ref="F20:P20" si="3">F19*$D19</f>
        <v>#VALUE!</v>
      </c>
      <c r="G20" s="357" t="e">
        <f t="shared" si="3"/>
        <v>#VALUE!</v>
      </c>
      <c r="H20" s="357" t="e">
        <f t="shared" si="3"/>
        <v>#VALUE!</v>
      </c>
      <c r="I20" s="357" t="e">
        <f t="shared" si="3"/>
        <v>#VALUE!</v>
      </c>
      <c r="J20" s="357" t="e">
        <f t="shared" si="3"/>
        <v>#VALUE!</v>
      </c>
      <c r="K20" s="357" t="e">
        <f t="shared" si="3"/>
        <v>#VALUE!</v>
      </c>
      <c r="L20" s="357" t="e">
        <f t="shared" si="3"/>
        <v>#VALUE!</v>
      </c>
      <c r="M20" s="357" t="e">
        <f t="shared" si="3"/>
        <v>#VALUE!</v>
      </c>
      <c r="N20" s="357" t="e">
        <f t="shared" si="3"/>
        <v>#VALUE!</v>
      </c>
      <c r="O20" s="357" t="e">
        <f t="shared" si="3"/>
        <v>#VALUE!</v>
      </c>
      <c r="P20" s="357" t="e">
        <f t="shared" si="3"/>
        <v>#VALUE!</v>
      </c>
      <c r="Q20" s="303" t="e">
        <f t="shared" si="1"/>
        <v>#VALUE!</v>
      </c>
      <c r="R20" s="304" t="e">
        <f>D19-Q20</f>
        <v>#VALUE!</v>
      </c>
      <c r="S20" s="304"/>
      <c r="T20" s="304"/>
    </row>
    <row r="21" spans="1:20" ht="23.25" customHeight="1" x14ac:dyDescent="0.2">
      <c r="A21" s="336">
        <v>3</v>
      </c>
      <c r="B21" s="337" t="s">
        <v>74</v>
      </c>
      <c r="C21" s="338" t="e">
        <f>Orçamento!I32</f>
        <v>#DIV/0!</v>
      </c>
      <c r="D21" s="339" t="e">
        <f>Orçamento!E32*(1+Orçamento!E40)</f>
        <v>#VALUE!</v>
      </c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2">
        <f t="shared" si="1"/>
        <v>0</v>
      </c>
      <c r="R21" s="302">
        <f>1-Q21</f>
        <v>1</v>
      </c>
    </row>
    <row r="22" spans="1:20" ht="14.25" customHeight="1" thickBot="1" x14ac:dyDescent="0.25">
      <c r="A22" s="340"/>
      <c r="B22" s="341"/>
      <c r="C22" s="342"/>
      <c r="D22" s="343"/>
      <c r="E22" s="357" t="e">
        <f>E21*$D21</f>
        <v>#VALUE!</v>
      </c>
      <c r="F22" s="357" t="e">
        <f t="shared" ref="F22:P22" si="4">F21*$D21</f>
        <v>#VALUE!</v>
      </c>
      <c r="G22" s="357" t="e">
        <f t="shared" si="4"/>
        <v>#VALUE!</v>
      </c>
      <c r="H22" s="357" t="e">
        <f t="shared" si="4"/>
        <v>#VALUE!</v>
      </c>
      <c r="I22" s="357" t="e">
        <f t="shared" si="4"/>
        <v>#VALUE!</v>
      </c>
      <c r="J22" s="357" t="e">
        <f t="shared" si="4"/>
        <v>#VALUE!</v>
      </c>
      <c r="K22" s="357" t="e">
        <f t="shared" si="4"/>
        <v>#VALUE!</v>
      </c>
      <c r="L22" s="357" t="e">
        <f t="shared" si="4"/>
        <v>#VALUE!</v>
      </c>
      <c r="M22" s="357" t="e">
        <f t="shared" si="4"/>
        <v>#VALUE!</v>
      </c>
      <c r="N22" s="357" t="e">
        <f t="shared" si="4"/>
        <v>#VALUE!</v>
      </c>
      <c r="O22" s="357" t="e">
        <f t="shared" si="4"/>
        <v>#VALUE!</v>
      </c>
      <c r="P22" s="357" t="e">
        <f t="shared" si="4"/>
        <v>#VALUE!</v>
      </c>
      <c r="Q22" s="303" t="e">
        <f t="shared" si="1"/>
        <v>#VALUE!</v>
      </c>
      <c r="R22" s="304" t="e">
        <f>D21-Q22</f>
        <v>#VALUE!</v>
      </c>
      <c r="S22" s="304"/>
      <c r="T22" s="304"/>
    </row>
    <row r="23" spans="1:20" s="305" customFormat="1" ht="12" customHeight="1" thickBot="1" x14ac:dyDescent="0.3">
      <c r="A23" s="344"/>
      <c r="B23" s="345"/>
      <c r="C23" s="346"/>
      <c r="D23" s="346"/>
      <c r="E23" s="358"/>
      <c r="F23" s="358"/>
      <c r="G23" s="358"/>
      <c r="H23" s="358"/>
      <c r="I23" s="358"/>
      <c r="J23" s="358"/>
      <c r="K23" s="358"/>
      <c r="L23" s="358"/>
      <c r="M23" s="358"/>
      <c r="N23" s="358"/>
      <c r="O23" s="358"/>
      <c r="P23" s="358"/>
      <c r="Q23" s="300"/>
      <c r="R23" s="300"/>
    </row>
    <row r="24" spans="1:20" ht="9.75" customHeight="1" thickBot="1" x14ac:dyDescent="0.25">
      <c r="A24" s="60"/>
      <c r="B24" s="61" t="s">
        <v>39</v>
      </c>
      <c r="C24" s="347" t="e">
        <f>SUM(C17:C22)</f>
        <v>#DIV/0!</v>
      </c>
      <c r="D24" s="62" t="e">
        <f>ROUND(SUM(D17:D22),2)</f>
        <v>#VALUE!</v>
      </c>
      <c r="E24" s="55" t="e">
        <f>SUM(E18,E20,E22)</f>
        <v>#VALUE!</v>
      </c>
      <c r="F24" s="55" t="e">
        <f t="shared" ref="F24:K24" si="5">SUM(F18,F20,F22)</f>
        <v>#VALUE!</v>
      </c>
      <c r="G24" s="55" t="e">
        <f t="shared" si="5"/>
        <v>#VALUE!</v>
      </c>
      <c r="H24" s="55" t="e">
        <f t="shared" si="5"/>
        <v>#VALUE!</v>
      </c>
      <c r="I24" s="55" t="e">
        <f t="shared" si="5"/>
        <v>#VALUE!</v>
      </c>
      <c r="J24" s="55" t="e">
        <f t="shared" si="5"/>
        <v>#VALUE!</v>
      </c>
      <c r="K24" s="55" t="e">
        <f t="shared" si="5"/>
        <v>#VALUE!</v>
      </c>
      <c r="L24" s="55" t="e">
        <f>SUM(L18,L20,L22)</f>
        <v>#VALUE!</v>
      </c>
      <c r="M24" s="55" t="e">
        <f t="shared" ref="M24:P24" si="6">SUM(M18,M20,M22)</f>
        <v>#VALUE!</v>
      </c>
      <c r="N24" s="55" t="e">
        <f t="shared" si="6"/>
        <v>#VALUE!</v>
      </c>
      <c r="O24" s="55" t="e">
        <f t="shared" si="6"/>
        <v>#VALUE!</v>
      </c>
      <c r="P24" s="55" t="e">
        <f t="shared" si="6"/>
        <v>#VALUE!</v>
      </c>
    </row>
    <row r="25" spans="1:20" ht="9.75" customHeight="1" thickBot="1" x14ac:dyDescent="0.25">
      <c r="A25" s="60"/>
      <c r="B25" s="61"/>
      <c r="C25" s="347"/>
      <c r="D25" s="62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20" ht="9.75" customHeight="1" thickBot="1" x14ac:dyDescent="0.25">
      <c r="A26" s="60"/>
      <c r="B26" s="61"/>
      <c r="C26" s="347"/>
      <c r="D26" s="62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1:20" ht="13.5" customHeight="1" thickBot="1" x14ac:dyDescent="0.25">
      <c r="A27" s="348"/>
      <c r="B27" s="349" t="s">
        <v>40</v>
      </c>
      <c r="C27" s="350" t="e">
        <f>D27/D24</f>
        <v>#VALUE!</v>
      </c>
      <c r="D27" s="56" t="e">
        <f>SUM(E24:P26)</f>
        <v>#VALUE!</v>
      </c>
      <c r="E27" s="58" t="e">
        <f>E24</f>
        <v>#VALUE!</v>
      </c>
      <c r="F27" s="53" t="e">
        <f t="shared" ref="F27:P27" si="7">F24+E27</f>
        <v>#VALUE!</v>
      </c>
      <c r="G27" s="53" t="e">
        <f t="shared" si="7"/>
        <v>#VALUE!</v>
      </c>
      <c r="H27" s="53" t="e">
        <f t="shared" si="7"/>
        <v>#VALUE!</v>
      </c>
      <c r="I27" s="53" t="e">
        <f t="shared" si="7"/>
        <v>#VALUE!</v>
      </c>
      <c r="J27" s="53" t="e">
        <f t="shared" si="7"/>
        <v>#VALUE!</v>
      </c>
      <c r="K27" s="53" t="e">
        <f t="shared" si="7"/>
        <v>#VALUE!</v>
      </c>
      <c r="L27" s="53" t="e">
        <f t="shared" si="7"/>
        <v>#VALUE!</v>
      </c>
      <c r="M27" s="53" t="e">
        <f t="shared" si="7"/>
        <v>#VALUE!</v>
      </c>
      <c r="N27" s="53" t="e">
        <f t="shared" si="7"/>
        <v>#VALUE!</v>
      </c>
      <c r="O27" s="53" t="e">
        <f t="shared" si="7"/>
        <v>#VALUE!</v>
      </c>
      <c r="P27" s="53" t="e">
        <f t="shared" si="7"/>
        <v>#VALUE!</v>
      </c>
    </row>
    <row r="28" spans="1:20" ht="13.5" customHeight="1" thickBot="1" x14ac:dyDescent="0.25">
      <c r="A28" s="348"/>
      <c r="B28" s="349"/>
      <c r="C28" s="350"/>
      <c r="D28" s="56"/>
      <c r="E28" s="58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20" ht="13.5" customHeight="1" thickBot="1" x14ac:dyDescent="0.25">
      <c r="A29" s="351"/>
      <c r="B29" s="352"/>
      <c r="C29" s="353"/>
      <c r="D29" s="57"/>
      <c r="E29" s="59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</row>
    <row r="30" spans="1:20" x14ac:dyDescent="0.2">
      <c r="A30" s="306"/>
      <c r="B30" s="306"/>
      <c r="C30" s="306"/>
      <c r="D30" s="306"/>
      <c r="E30" s="306"/>
      <c r="L30" s="307"/>
    </row>
    <row r="31" spans="1:20" ht="14.25" x14ac:dyDescent="0.2">
      <c r="A31" s="308"/>
      <c r="B31" s="306"/>
      <c r="C31" s="306"/>
      <c r="D31" s="306"/>
      <c r="E31" s="306"/>
      <c r="L31" s="309"/>
    </row>
    <row r="32" spans="1:20" x14ac:dyDescent="0.2">
      <c r="D32" s="310"/>
      <c r="L32" s="309"/>
    </row>
    <row r="33" spans="2:16" x14ac:dyDescent="0.2">
      <c r="B33" s="311"/>
      <c r="E33" s="313"/>
      <c r="L33" s="309"/>
    </row>
    <row r="34" spans="2:16" x14ac:dyDescent="0.2">
      <c r="B34" s="311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</row>
    <row r="35" spans="2:16" ht="12.75" customHeight="1" x14ac:dyDescent="0.2">
      <c r="B35" s="83"/>
      <c r="C35" s="250"/>
      <c r="D35" s="250"/>
      <c r="E35" s="82"/>
    </row>
    <row r="36" spans="2:16" ht="15.75" x14ac:dyDescent="0.25">
      <c r="B36" s="151"/>
      <c r="C36" s="315"/>
      <c r="D36" s="315"/>
      <c r="E36" s="316"/>
      <c r="G36" s="317"/>
    </row>
    <row r="37" spans="2:16" ht="12.75" customHeight="1" x14ac:dyDescent="0.2">
      <c r="B37" s="130"/>
      <c r="C37" s="318"/>
      <c r="D37" s="318"/>
      <c r="E37" s="319"/>
      <c r="G37" s="317"/>
    </row>
    <row r="38" spans="2:16" ht="12.75" customHeight="1" x14ac:dyDescent="0.2">
      <c r="B38" s="130"/>
      <c r="C38" s="318"/>
      <c r="D38" s="318"/>
      <c r="E38" s="320"/>
      <c r="G38" s="317"/>
    </row>
    <row r="39" spans="2:16" x14ac:dyDescent="0.2">
      <c r="B39" s="148"/>
      <c r="C39" s="238"/>
      <c r="D39" s="238"/>
      <c r="E39" s="320"/>
      <c r="G39" s="317"/>
    </row>
    <row r="43" spans="2:16" x14ac:dyDescent="0.2">
      <c r="H43" s="321"/>
    </row>
    <row r="48" spans="2:16" x14ac:dyDescent="0.2">
      <c r="F48" s="321"/>
      <c r="G48" s="321"/>
    </row>
    <row r="49" spans="2:7" x14ac:dyDescent="0.2">
      <c r="F49" s="321"/>
      <c r="G49" s="321"/>
    </row>
    <row r="50" spans="2:7" x14ac:dyDescent="0.2">
      <c r="F50" s="321"/>
      <c r="G50" s="321"/>
    </row>
    <row r="51" spans="2:7" x14ac:dyDescent="0.2">
      <c r="C51" s="254"/>
      <c r="D51" s="322"/>
      <c r="E51" s="321"/>
      <c r="F51" s="321"/>
      <c r="G51" s="321"/>
    </row>
    <row r="52" spans="2:7" x14ac:dyDescent="0.2">
      <c r="C52" s="254"/>
      <c r="D52" s="323"/>
      <c r="F52" s="321"/>
      <c r="G52" s="321"/>
    </row>
    <row r="53" spans="2:7" x14ac:dyDescent="0.2">
      <c r="B53" s="321"/>
    </row>
  </sheetData>
  <sheetProtection password="CC53" sheet="1" objects="1" scenarios="1" formatCells="0" formatColumns="0" formatRows="0" insertColumns="0" insertRows="0" insertHyperlinks="0" deleteColumns="0" deleteRows="0" selectLockedCells="1" autoFilter="0"/>
  <mergeCells count="70">
    <mergeCell ref="E14:E15"/>
    <mergeCell ref="F14:F15"/>
    <mergeCell ref="G14:G15"/>
    <mergeCell ref="H14:H15"/>
    <mergeCell ref="I14:I15"/>
    <mergeCell ref="O14:O15"/>
    <mergeCell ref="P14:P15"/>
    <mergeCell ref="E11:G11"/>
    <mergeCell ref="E9:G9"/>
    <mergeCell ref="A1:D1"/>
    <mergeCell ref="A2:D2"/>
    <mergeCell ref="A4:D4"/>
    <mergeCell ref="B7:D7"/>
    <mergeCell ref="E7:G7"/>
    <mergeCell ref="A14:A15"/>
    <mergeCell ref="B14:B15"/>
    <mergeCell ref="J14:J15"/>
    <mergeCell ref="K14:K15"/>
    <mergeCell ref="L14:L15"/>
    <mergeCell ref="M14:M15"/>
    <mergeCell ref="N14:N15"/>
    <mergeCell ref="F24:F26"/>
    <mergeCell ref="M24:M26"/>
    <mergeCell ref="N24:N26"/>
    <mergeCell ref="A17:A18"/>
    <mergeCell ref="B17:B18"/>
    <mergeCell ref="C17:C18"/>
    <mergeCell ref="D17:D18"/>
    <mergeCell ref="A24:A26"/>
    <mergeCell ref="B24:B26"/>
    <mergeCell ref="C24:C26"/>
    <mergeCell ref="D24:D26"/>
    <mergeCell ref="E24:E26"/>
    <mergeCell ref="A19:A20"/>
    <mergeCell ref="B19:B20"/>
    <mergeCell ref="C19:C20"/>
    <mergeCell ref="D19:D20"/>
    <mergeCell ref="A27:A29"/>
    <mergeCell ref="B27:B29"/>
    <mergeCell ref="C27:C29"/>
    <mergeCell ref="D27:D29"/>
    <mergeCell ref="E27:E29"/>
    <mergeCell ref="C38:D38"/>
    <mergeCell ref="C39:D39"/>
    <mergeCell ref="C35:D35"/>
    <mergeCell ref="K27:K29"/>
    <mergeCell ref="L27:L29"/>
    <mergeCell ref="C36:D36"/>
    <mergeCell ref="H27:H29"/>
    <mergeCell ref="F27:F29"/>
    <mergeCell ref="I27:I29"/>
    <mergeCell ref="J27:J29"/>
    <mergeCell ref="G27:G29"/>
    <mergeCell ref="C37:D37"/>
    <mergeCell ref="A21:A22"/>
    <mergeCell ref="B21:B22"/>
    <mergeCell ref="C21:C22"/>
    <mergeCell ref="D21:D22"/>
    <mergeCell ref="P27:P29"/>
    <mergeCell ref="O24:O26"/>
    <mergeCell ref="P24:P26"/>
    <mergeCell ref="G24:G26"/>
    <mergeCell ref="H24:H26"/>
    <mergeCell ref="M27:M29"/>
    <mergeCell ref="N27:N29"/>
    <mergeCell ref="I24:I26"/>
    <mergeCell ref="J24:J26"/>
    <mergeCell ref="K24:K26"/>
    <mergeCell ref="L24:L26"/>
    <mergeCell ref="O27:O29"/>
  </mergeCells>
  <conditionalFormatting sqref="E17:P17">
    <cfRule type="cellIs" dxfId="47" priority="12419" stopIfTrue="1" operator="equal">
      <formula>0</formula>
    </cfRule>
    <cfRule type="cellIs" dxfId="46" priority="12420" stopIfTrue="1" operator="greaterThan">
      <formula>0.0000001</formula>
    </cfRule>
  </conditionalFormatting>
  <conditionalFormatting sqref="E17:P17">
    <cfRule type="cellIs" dxfId="45" priority="12403" stopIfTrue="1" operator="equal">
      <formula>0</formula>
    </cfRule>
    <cfRule type="cellIs" dxfId="44" priority="12404" stopIfTrue="1" operator="greaterThan">
      <formula>0.0000001</formula>
    </cfRule>
  </conditionalFormatting>
  <conditionalFormatting sqref="E17:P17">
    <cfRule type="cellIs" dxfId="43" priority="12401" stopIfTrue="1" operator="equal">
      <formula>0</formula>
    </cfRule>
    <cfRule type="cellIs" dxfId="42" priority="12402" stopIfTrue="1" operator="greaterThan">
      <formula>0.0000001</formula>
    </cfRule>
  </conditionalFormatting>
  <conditionalFormatting sqref="E17:P17">
    <cfRule type="cellIs" dxfId="41" priority="12399" stopIfTrue="1" operator="equal">
      <formula>0</formula>
    </cfRule>
    <cfRule type="cellIs" dxfId="40" priority="12400" stopIfTrue="1" operator="greaterThan">
      <formula>0.0000001</formula>
    </cfRule>
  </conditionalFormatting>
  <conditionalFormatting sqref="E17:P17">
    <cfRule type="cellIs" dxfId="39" priority="12397" stopIfTrue="1" operator="equal">
      <formula>0</formula>
    </cfRule>
    <cfRule type="cellIs" dxfId="38" priority="12398" stopIfTrue="1" operator="greaterThan">
      <formula>0.0000001</formula>
    </cfRule>
  </conditionalFormatting>
  <conditionalFormatting sqref="E17:P17">
    <cfRule type="cellIs" dxfId="37" priority="12395" stopIfTrue="1" operator="equal">
      <formula>0</formula>
    </cfRule>
    <cfRule type="cellIs" dxfId="36" priority="12396" stopIfTrue="1" operator="greaterThan">
      <formula>0.0000001</formula>
    </cfRule>
  </conditionalFormatting>
  <conditionalFormatting sqref="E17:P17">
    <cfRule type="cellIs" dxfId="35" priority="12393" stopIfTrue="1" operator="equal">
      <formula>0</formula>
    </cfRule>
    <cfRule type="cellIs" dxfId="34" priority="12394" stopIfTrue="1" operator="greaterThan">
      <formula>0.0000001</formula>
    </cfRule>
  </conditionalFormatting>
  <conditionalFormatting sqref="E17:P17">
    <cfRule type="cellIs" dxfId="33" priority="12391" stopIfTrue="1" operator="equal">
      <formula>0</formula>
    </cfRule>
    <cfRule type="cellIs" dxfId="32" priority="12392" stopIfTrue="1" operator="greaterThan">
      <formula>0.0000001</formula>
    </cfRule>
  </conditionalFormatting>
  <conditionalFormatting sqref="E19:P19">
    <cfRule type="cellIs" dxfId="31" priority="31" stopIfTrue="1" operator="equal">
      <formula>0</formula>
    </cfRule>
    <cfRule type="cellIs" dxfId="30" priority="32" stopIfTrue="1" operator="greaterThan">
      <formula>0.0000001</formula>
    </cfRule>
  </conditionalFormatting>
  <conditionalFormatting sqref="E19:P19">
    <cfRule type="cellIs" dxfId="29" priority="29" stopIfTrue="1" operator="equal">
      <formula>0</formula>
    </cfRule>
    <cfRule type="cellIs" dxfId="28" priority="30" stopIfTrue="1" operator="greaterThan">
      <formula>0.0000001</formula>
    </cfRule>
  </conditionalFormatting>
  <conditionalFormatting sqref="E19:P19">
    <cfRule type="cellIs" dxfId="27" priority="27" stopIfTrue="1" operator="equal">
      <formula>0</formula>
    </cfRule>
    <cfRule type="cellIs" dxfId="26" priority="28" stopIfTrue="1" operator="greaterThan">
      <formula>0.0000001</formula>
    </cfRule>
  </conditionalFormatting>
  <conditionalFormatting sqref="E19:P19">
    <cfRule type="cellIs" dxfId="25" priority="25" stopIfTrue="1" operator="equal">
      <formula>0</formula>
    </cfRule>
    <cfRule type="cellIs" dxfId="24" priority="26" stopIfTrue="1" operator="greaterThan">
      <formula>0.0000001</formula>
    </cfRule>
  </conditionalFormatting>
  <conditionalFormatting sqref="E19:P19">
    <cfRule type="cellIs" dxfId="23" priority="23" stopIfTrue="1" operator="equal">
      <formula>0</formula>
    </cfRule>
    <cfRule type="cellIs" dxfId="22" priority="24" stopIfTrue="1" operator="greaterThan">
      <formula>0.0000001</formula>
    </cfRule>
  </conditionalFormatting>
  <conditionalFormatting sqref="E19:P19">
    <cfRule type="cellIs" dxfId="21" priority="21" stopIfTrue="1" operator="equal">
      <formula>0</formula>
    </cfRule>
    <cfRule type="cellIs" dxfId="20" priority="22" stopIfTrue="1" operator="greaterThan">
      <formula>0.0000001</formula>
    </cfRule>
  </conditionalFormatting>
  <conditionalFormatting sqref="E19:P19">
    <cfRule type="cellIs" dxfId="19" priority="19" stopIfTrue="1" operator="equal">
      <formula>0</formula>
    </cfRule>
    <cfRule type="cellIs" dxfId="18" priority="20" stopIfTrue="1" operator="greaterThan">
      <formula>0.0000001</formula>
    </cfRule>
  </conditionalFormatting>
  <conditionalFormatting sqref="E19:P19">
    <cfRule type="cellIs" dxfId="17" priority="17" stopIfTrue="1" operator="equal">
      <formula>0</formula>
    </cfRule>
    <cfRule type="cellIs" dxfId="16" priority="18" stopIfTrue="1" operator="greaterThan">
      <formula>0.0000001</formula>
    </cfRule>
  </conditionalFormatting>
  <conditionalFormatting sqref="E21:P21">
    <cfRule type="cellIs" dxfId="15" priority="15" stopIfTrue="1" operator="equal">
      <formula>0</formula>
    </cfRule>
    <cfRule type="cellIs" dxfId="14" priority="16" stopIfTrue="1" operator="greaterThan">
      <formula>0.0000001</formula>
    </cfRule>
  </conditionalFormatting>
  <conditionalFormatting sqref="E21:P21">
    <cfRule type="cellIs" dxfId="13" priority="13" stopIfTrue="1" operator="equal">
      <formula>0</formula>
    </cfRule>
    <cfRule type="cellIs" dxfId="12" priority="14" stopIfTrue="1" operator="greaterThan">
      <formula>0.0000001</formula>
    </cfRule>
  </conditionalFormatting>
  <conditionalFormatting sqref="E21:P21">
    <cfRule type="cellIs" dxfId="11" priority="11" stopIfTrue="1" operator="equal">
      <formula>0</formula>
    </cfRule>
    <cfRule type="cellIs" dxfId="10" priority="12" stopIfTrue="1" operator="greaterThan">
      <formula>0.0000001</formula>
    </cfRule>
  </conditionalFormatting>
  <conditionalFormatting sqref="E21:P21">
    <cfRule type="cellIs" dxfId="9" priority="9" stopIfTrue="1" operator="equal">
      <formula>0</formula>
    </cfRule>
    <cfRule type="cellIs" dxfId="8" priority="10" stopIfTrue="1" operator="greaterThan">
      <formula>0.0000001</formula>
    </cfRule>
  </conditionalFormatting>
  <conditionalFormatting sqref="E21:P21">
    <cfRule type="cellIs" dxfId="7" priority="7" stopIfTrue="1" operator="equal">
      <formula>0</formula>
    </cfRule>
    <cfRule type="cellIs" dxfId="6" priority="8" stopIfTrue="1" operator="greaterThan">
      <formula>0.0000001</formula>
    </cfRule>
  </conditionalFormatting>
  <conditionalFormatting sqref="E21:P21">
    <cfRule type="cellIs" dxfId="5" priority="5" stopIfTrue="1" operator="equal">
      <formula>0</formula>
    </cfRule>
    <cfRule type="cellIs" dxfId="4" priority="6" stopIfTrue="1" operator="greaterThan">
      <formula>0.0000001</formula>
    </cfRule>
  </conditionalFormatting>
  <conditionalFormatting sqref="E21:P21">
    <cfRule type="cellIs" dxfId="3" priority="3" stopIfTrue="1" operator="equal">
      <formula>0</formula>
    </cfRule>
    <cfRule type="cellIs" dxfId="2" priority="4" stopIfTrue="1" operator="greaterThan">
      <formula>0.0000001</formula>
    </cfRule>
  </conditionalFormatting>
  <conditionalFormatting sqref="E21:P21">
    <cfRule type="cellIs" dxfId="1" priority="1" stopIfTrue="1" operator="equal">
      <formula>0</formula>
    </cfRule>
    <cfRule type="cellIs" dxfId="0" priority="2" stopIfTrue="1" operator="greaterThan">
      <formula>0.0000001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firstPageNumber="0" fitToWidth="2" orientation="landscape" r:id="rId1"/>
  <headerFooter alignWithMargins="0"/>
  <colBreaks count="2" manualBreakCount="2">
    <brk id="8" max="64" man="1"/>
    <brk id="12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39</vt:i4>
      </vt:variant>
    </vt:vector>
  </HeadingPairs>
  <TitlesOfParts>
    <vt:vector size="42" baseType="lpstr">
      <vt:lpstr>Orçamento</vt:lpstr>
      <vt:lpstr>Resumo</vt:lpstr>
      <vt:lpstr>Cronograma Mensal</vt:lpstr>
      <vt:lpstr>__xlnm_Print_Area_1</vt:lpstr>
      <vt:lpstr>__xlnm_Print_Area_3</vt:lpstr>
      <vt:lpstr>'Cronograma Mensal'!__xlnm_Print_Area_4</vt:lpstr>
      <vt:lpstr>__xlnm_Print_Titles_1</vt:lpstr>
      <vt:lpstr>__xlnm_Print_Titles_3</vt:lpstr>
      <vt:lpstr>'Cronograma Mensal'!Area_de_impressao</vt:lpstr>
      <vt:lpstr>Orçamento!Area_de_impressao</vt:lpstr>
      <vt:lpstr>Resumo!Area_de_impressao</vt:lpstr>
      <vt:lpstr>Orçamento!Excel_BuiltIn_Print_Area</vt:lpstr>
      <vt:lpstr>'Cronograma Mensal'!Titulos_de_impressao</vt:lpstr>
      <vt:lpstr>Orçamento!Titulos_de_impressao</vt:lpstr>
      <vt:lpstr>Resumo!Titulos_de_impressao</vt:lpstr>
      <vt:lpstr>Orçamento!Z_29968698_A86A_456F_9240_BB3FE00129DB__wvu_FilterData</vt:lpstr>
      <vt:lpstr>Orçamento!Z_30999B9E_2E65_4663_976F_9A54CE05102E__wvu_FilterData</vt:lpstr>
      <vt:lpstr>'Cronograma Mensal'!Z_30999B9E_2E65_4663_976F_9A54CE05102E__wvu_PrintArea</vt:lpstr>
      <vt:lpstr>Orçamento!Z_30999B9E_2E65_4663_976F_9A54CE05102E__wvu_PrintArea</vt:lpstr>
      <vt:lpstr>Resumo!Z_30999B9E_2E65_4663_976F_9A54CE05102E__wvu_PrintArea</vt:lpstr>
      <vt:lpstr>Orçamento!Z_30999B9E_2E65_4663_976F_9A54CE05102E__wvu_PrintTitles</vt:lpstr>
      <vt:lpstr>Resumo!Z_30999B9E_2E65_4663_976F_9A54CE05102E__wvu_PrintTitles</vt:lpstr>
      <vt:lpstr>Orçamento!Z_37FA8F07_9D7A_418D_BC30_0AE0C3739A19__wvu_FilterData</vt:lpstr>
      <vt:lpstr>'Cronograma Mensal'!Z_37FA8F07_9D7A_418D_BC30_0AE0C3739A19__wvu_PrintArea</vt:lpstr>
      <vt:lpstr>Resumo!Z_37FA8F07_9D7A_418D_BC30_0AE0C3739A19__wvu_PrintArea</vt:lpstr>
      <vt:lpstr>Resumo!Z_37FA8F07_9D7A_418D_BC30_0AE0C3739A19__wvu_PrintTitles</vt:lpstr>
      <vt:lpstr>Orçamento!Z_50160325_FDD6_4995_897D_2F4F0C6430EC__wvu_FilterData</vt:lpstr>
      <vt:lpstr>'Cronograma Mensal'!Z_50160325_FDD6_4995_897D_2F4F0C6430EC__wvu_PrintArea</vt:lpstr>
      <vt:lpstr>Orçamento!Z_50160325_FDD6_4995_897D_2F4F0C6430EC__wvu_PrintArea</vt:lpstr>
      <vt:lpstr>Resumo!Z_50160325_FDD6_4995_897D_2F4F0C6430EC__wvu_PrintArea</vt:lpstr>
      <vt:lpstr>Orçamento!Z_50160325_FDD6_4995_897D_2F4F0C6430EC__wvu_PrintTitles</vt:lpstr>
      <vt:lpstr>Resumo!Z_50160325_FDD6_4995_897D_2F4F0C6430EC__wvu_PrintTitles</vt:lpstr>
      <vt:lpstr>Orçamento!Z_51679F6D_52C9_495E_8CE0_A4AA589D4632__wvu_FilterData</vt:lpstr>
      <vt:lpstr>Orçamento!Z_65A89EDC_E2EF_4E49_9370_82AFDB881213__wvu_FilterData</vt:lpstr>
      <vt:lpstr>Orçamento!Z_8EC65F00_94CE_4AAC_901F_0F1A78C19FA2__wvu_FilterData</vt:lpstr>
      <vt:lpstr>Orçamento!Z_CC09A366_C6A3_4857_97A0_64EABF22978D__wvu_FilterData</vt:lpstr>
      <vt:lpstr>Orçamento!Z_CE6D2F78_279A_48FF_B90B_4CA40BF0D3DA__wvu_FilterData</vt:lpstr>
      <vt:lpstr>'Cronograma Mensal'!Z_CE6D2F78_279A_48FF_B90B_4CA40BF0D3DA__wvu_PrintArea</vt:lpstr>
      <vt:lpstr>Orçamento!Z_CE6D2F78_279A_48FF_B90B_4CA40BF0D3DA__wvu_PrintArea</vt:lpstr>
      <vt:lpstr>Resumo!Z_CE6D2F78_279A_48FF_B90B_4CA40BF0D3DA__wvu_PrintArea</vt:lpstr>
      <vt:lpstr>Orçamento!Z_CE6D2F78_279A_48FF_B90B_4CA40BF0D3DA__wvu_PrintTitles</vt:lpstr>
      <vt:lpstr>Resumo!Z_CE6D2F78_279A_48FF_B90B_4CA40BF0D3DA__wvu_PrintTitles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Administrador</cp:lastModifiedBy>
  <cp:lastPrinted>2021-06-23T14:57:47Z</cp:lastPrinted>
  <dcterms:created xsi:type="dcterms:W3CDTF">2017-01-12T18:28:45Z</dcterms:created>
  <dcterms:modified xsi:type="dcterms:W3CDTF">2021-06-23T18:54:24Z</dcterms:modified>
</cp:coreProperties>
</file>